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himici 2002" sheetId="1" r:id="rId1"/>
  </sheets>
  <definedNames/>
  <calcPr fullCalcOnLoad="1"/>
</workbook>
</file>

<file path=xl/sharedStrings.xml><?xml version="1.0" encoding="utf-8"?>
<sst xmlns="http://schemas.openxmlformats.org/spreadsheetml/2006/main" count="523" uniqueCount="257">
  <si>
    <t>Descrizione</t>
  </si>
  <si>
    <t>Confezionamento</t>
  </si>
  <si>
    <t>Q.tà triennale</t>
  </si>
  <si>
    <t>Importo a base d'asta  €</t>
  </si>
  <si>
    <t>LOTTO 1</t>
  </si>
  <si>
    <t>A</t>
  </si>
  <si>
    <t>Acetone</t>
  </si>
  <si>
    <t>flac. da  lt 1 a 2,5</t>
  </si>
  <si>
    <t>litri</t>
  </si>
  <si>
    <t>B</t>
  </si>
  <si>
    <t>Acetonitrile per HPLC</t>
  </si>
  <si>
    <t>flac. da lt 0,5 a 2,5</t>
  </si>
  <si>
    <t>TOTALE LOTTO</t>
  </si>
  <si>
    <t>LOTTO 2</t>
  </si>
  <si>
    <t>Acido acetico glaciale</t>
  </si>
  <si>
    <t>flac.da 0,5 lt. a 2,5</t>
  </si>
  <si>
    <t>Acido borico polvere</t>
  </si>
  <si>
    <t>barat. da Kg 1</t>
  </si>
  <si>
    <t xml:space="preserve">Kg </t>
  </si>
  <si>
    <t>D</t>
  </si>
  <si>
    <t>Acido cloridrico 1N ***</t>
  </si>
  <si>
    <t>E</t>
  </si>
  <si>
    <t>Acido cloridrico 1N</t>
  </si>
  <si>
    <t>Flac. Da lt 0,5 a 2,5</t>
  </si>
  <si>
    <t>Acido cloridrico 37%***</t>
  </si>
  <si>
    <t>F</t>
  </si>
  <si>
    <t>Acido cloridrico fumante 37% circa</t>
  </si>
  <si>
    <t>G</t>
  </si>
  <si>
    <t>Acido nitrico 65%</t>
  </si>
  <si>
    <t>flac. da  lt 0,5 a 2,5</t>
  </si>
  <si>
    <t>litro</t>
  </si>
  <si>
    <t>H</t>
  </si>
  <si>
    <t>Acido periodico cristallino</t>
  </si>
  <si>
    <t>Bar da g100a 250</t>
  </si>
  <si>
    <t>Kg</t>
  </si>
  <si>
    <t>I</t>
  </si>
  <si>
    <t>Acido salicilico</t>
  </si>
  <si>
    <t>barat. da Kg 1 a 5</t>
  </si>
  <si>
    <t>LOTTO 3</t>
  </si>
  <si>
    <t>Alcool metilico per HPLC</t>
  </si>
  <si>
    <t>Alcol etilico anidro***</t>
  </si>
  <si>
    <t>flac.da lt1 a 2,5</t>
  </si>
  <si>
    <t>Alcool isopropilico</t>
  </si>
  <si>
    <t>Alcool metilico x analisi</t>
  </si>
  <si>
    <t>LOTTO 4</t>
  </si>
  <si>
    <t>Alcol etilico 95° (incolore)</t>
  </si>
  <si>
    <t>flac.da lt.1 a 2,5</t>
  </si>
  <si>
    <t>LOTTO 5</t>
  </si>
  <si>
    <t>Alcol etilico assoluto (incolore)</t>
  </si>
  <si>
    <t>flac da lt.1 a 2,5</t>
  </si>
  <si>
    <t>LOTTO 6</t>
  </si>
  <si>
    <t>Aldeide formica per istologia pronta all'uso diluita al 10% e tamponata con tampone fosfato ed a PH 6,9 +/-0,2</t>
  </si>
  <si>
    <t>flac. da  lt 2,5 a 10</t>
  </si>
  <si>
    <t>Aldeide formica 37%</t>
  </si>
  <si>
    <t>flac. da  lt 0,5 a 5</t>
  </si>
  <si>
    <t>LOTTO 7</t>
  </si>
  <si>
    <t>Argento nitrato</t>
  </si>
  <si>
    <t>barat. da g 1 a 100</t>
  </si>
  <si>
    <t>gr</t>
  </si>
  <si>
    <t>Calcio carbonato</t>
  </si>
  <si>
    <t>barat. Fino a Kg 1</t>
  </si>
  <si>
    <t>Carbone attivo</t>
  </si>
  <si>
    <t>Carbone vegetale</t>
  </si>
  <si>
    <t>LOTTO 8</t>
  </si>
  <si>
    <t>Emallume di Mayer</t>
  </si>
  <si>
    <t>C</t>
  </si>
  <si>
    <t>Ematossilina Harris secondo Papanicolau per colorazione nucleare, in soluzione acquosa per istologia</t>
  </si>
  <si>
    <t>Eosina</t>
  </si>
  <si>
    <t>baratt. da g 1 a 100</t>
  </si>
  <si>
    <t>Giemsa reattivo per preparati istologici</t>
  </si>
  <si>
    <t>flac. da ml 500 a 1000</t>
  </si>
  <si>
    <t>LOTTO 9</t>
  </si>
  <si>
    <t>Glicerina 30 Be'</t>
  </si>
  <si>
    <t>Glucosio anidro</t>
  </si>
  <si>
    <t>Bar. Da 1 kg.</t>
  </si>
  <si>
    <t xml:space="preserve">May Grunwald </t>
  </si>
  <si>
    <t>flac.da ml500 a 1000</t>
  </si>
  <si>
    <t>LOTTO 10</t>
  </si>
  <si>
    <t>Olio di vaselina</t>
  </si>
  <si>
    <t xml:space="preserve">Olio per microtomo ad alta viscosità </t>
  </si>
  <si>
    <t>Flac. da ml 50 a 150</t>
  </si>
  <si>
    <t>Olio di legno di cedro per microscopia</t>
  </si>
  <si>
    <t>flac. da ml 25 a 500</t>
  </si>
  <si>
    <t>LOTTO 11</t>
  </si>
  <si>
    <t>Potassio citrato tribasico</t>
  </si>
  <si>
    <t>baratt. da g 100 a 1000</t>
  </si>
  <si>
    <t>Potassio metabisolfito</t>
  </si>
  <si>
    <t>baratt. da g 1 a 1000</t>
  </si>
  <si>
    <t>Potassio permanganato</t>
  </si>
  <si>
    <t>Bar. Da g.1 a 1000</t>
  </si>
  <si>
    <t>Shiff reattivo liquido</t>
  </si>
  <si>
    <t>Sodio acetato triidrato</t>
  </si>
  <si>
    <t>baratt. fino a Kg 1</t>
  </si>
  <si>
    <t xml:space="preserve">  Kg </t>
  </si>
  <si>
    <t>Sodio citrato tribasico</t>
  </si>
  <si>
    <t>Sodio idrato gocce***</t>
  </si>
  <si>
    <t>kg</t>
  </si>
  <si>
    <t>L</t>
  </si>
  <si>
    <t>Sodio idrato 1N***</t>
  </si>
  <si>
    <t>LOTTO 12</t>
  </si>
  <si>
    <t>Soluzione policroma EA50 secondo Papanicolau per preparati istologici</t>
  </si>
  <si>
    <t>Arancio G soluzione alcolica sec.papanicolau per preparati istologici</t>
  </si>
  <si>
    <t>flac da lt 0,5 a 2,5</t>
  </si>
  <si>
    <t>LOTTO 13</t>
  </si>
  <si>
    <t>Vaselina filante</t>
  </si>
  <si>
    <t>baratt. da Kg 1 a 2,5</t>
  </si>
  <si>
    <t>LOTTO 14</t>
  </si>
  <si>
    <t>Xilene</t>
  </si>
  <si>
    <t>flac da lt 1 a 2,5</t>
  </si>
  <si>
    <t>LOTTO 15</t>
  </si>
  <si>
    <t>Violetto di genziana</t>
  </si>
  <si>
    <t>baratt. da g25 g100</t>
  </si>
  <si>
    <t>LOTTO 16</t>
  </si>
  <si>
    <t>Paraffina tipo ”plus” o extra in pastiglie (o scaglie o gocce) e in confezioni da un minimo di Kg.1 ad un massimo di Kg.5, per inclusione preparati citoistologici processati sia in automatico che in manuale, con le seguenti caratteristiche: punto di solidificazione 56-58°C velocità di fusione max 20 ore solubilità delle fettine in xilene inf2 20 se. Esente da impurezze e priva di residui che possano alterare la sezione</t>
  </si>
  <si>
    <t>barat.da kg.1 a 10</t>
  </si>
  <si>
    <t>LOTTO 17</t>
  </si>
  <si>
    <t xml:space="preserve">Mezzo di montaggio rapido per preparati citoistologici (coprioggetto-portaoggetto), atossico, insensibile alla luce ed al calore, esente da fluorescenza, con indice di rifrazione simile a  quello del vetro da ottica </t>
  </si>
  <si>
    <t>flac.da250 ml.a 500</t>
  </si>
  <si>
    <t>LOTTO 18</t>
  </si>
  <si>
    <t>Diafanizzante in alternativa allo Xilene per preparati citoistologici, atossico, biodegradabile, non facilmente infiammabile, non corrosivo, compatibile con i comuni mezzi di montaggio, che non altera l'osservazione microscopica dei preparati, in flaconi da litri 1 a 5</t>
  </si>
  <si>
    <t>flac.da 1 l. a 5 l.</t>
  </si>
  <si>
    <t>LOTTO 19</t>
  </si>
  <si>
    <t>Colorante citoplasmatico di contrasto (Eosina) per colorazione di preparati citoistologici all'Ematossilina-Eosina, in soluzione acquosa, prediluito 1%, in confezioni da un minimo di 250 ml ad un massimo di 500 ml</t>
  </si>
  <si>
    <t>flac.da250ml.a 500</t>
  </si>
  <si>
    <t>LOTTO 20</t>
  </si>
  <si>
    <t>Congelatore spray istantaneo per congelamento tessuti (esame istologico estemporaneo) a temperature anche al di sotto di 35°C, che non altera l'osservazione microscopica dei preparati, atossico, in confezioni da un minimo di 100 ml ad un massimo di 200 ml</t>
  </si>
  <si>
    <t>flac.da 100ml.a 200</t>
  </si>
  <si>
    <t>LOTTO 21</t>
  </si>
  <si>
    <t>Tris (Hidroxymethyl) aminomethane (trizma base)***</t>
  </si>
  <si>
    <t>.</t>
  </si>
  <si>
    <t>Agarosio ad altissima risoluzione: deve permettere la risoluzione di frammenti di DNA sotto le mille unità (range 200-1000 bp). Utilizzo a diverse concentrazioni fra 2% e il 5%. Bassa temperatura di fusione per l'elettroforesi preparativa o analitica***</t>
  </si>
  <si>
    <t>Confez. Fino a 500 gr.</t>
  </si>
  <si>
    <t>Etidio bromuro in soluzione all'1% in acqua (10mg/ml)</t>
  </si>
  <si>
    <t>cf.da 50ml a 250ml</t>
  </si>
  <si>
    <t>Ml</t>
  </si>
  <si>
    <t>Tris-borate-EDTA buffer 10xconcentrate 0,2 microm filtered***</t>
  </si>
  <si>
    <t>Conf. Fino a 1 lt</t>
  </si>
  <si>
    <t>Water HPLC grade***</t>
  </si>
  <si>
    <t>cf. da 1 litro</t>
  </si>
  <si>
    <t>2,2 bis (Hydroxymethyl)-2,2,2"-Nitrilotriethanol</t>
  </si>
  <si>
    <t>cf.fino a 100g</t>
  </si>
  <si>
    <t>Gr</t>
  </si>
  <si>
    <t>Colorante per DNA concentrato 6x composto da blu di bromo fenolo e xilene cianolo in 1% in sds e glicerolo</t>
  </si>
  <si>
    <t>Colorante per RNA: deve essere RNAsi  free con blu di  bromo fenolo e bromuro di etidio prnto all'uso</t>
  </si>
  <si>
    <t>Cf da almeno 1 ml</t>
  </si>
  <si>
    <t>DMSO: Dimetilsulsfossido</t>
  </si>
  <si>
    <t>CF.FINO A 250 ML</t>
  </si>
  <si>
    <t>DEPC: Dietilpirocarbonato molarità 162,14g/mol</t>
  </si>
  <si>
    <t>CF. FINO A 250 ML</t>
  </si>
  <si>
    <t>Olio minerale per PCR</t>
  </si>
  <si>
    <t>TE Tris/EDTA composizione (1M tris pH 8;100 mm EDTA)</t>
  </si>
  <si>
    <t>cf.da 1 lt.</t>
  </si>
  <si>
    <t>lt.</t>
  </si>
  <si>
    <t>Fenolo privo di attività DNAsica</t>
  </si>
  <si>
    <t>fl.fino a 500 ml</t>
  </si>
  <si>
    <t xml:space="preserve">Soluzione per rimuovere RNAsi e contaminanti: priva di DEPC non tossica e non cancerogena </t>
  </si>
  <si>
    <t>Cf fino a 250 ml</t>
  </si>
  <si>
    <t>PBS</t>
  </si>
  <si>
    <t>FL. FINO A 500 ML.</t>
  </si>
  <si>
    <t>DTT: Diotiotreitolo, mucolitco per citologia su campioni mucoidi</t>
  </si>
  <si>
    <t>gr.</t>
  </si>
  <si>
    <t>EDTA SALE SODICO</t>
  </si>
  <si>
    <t>cf. da 500 fino a 1000 gr.</t>
  </si>
  <si>
    <t>Agarosio Miscela ad alta risoluzione: deve fornire un'alta risoluzione degli acidi nucleici piccoli e di prodotti da PCR con ungrado di risoluzione analitica per DNA con meno di 1.000 paia di basi, resistenza del gel circa 2.000 g/cm.2</t>
  </si>
  <si>
    <t>cf. fino a 500 g.</t>
  </si>
  <si>
    <t>Agarosio tipo low EEO. Per applicazioni standard di tipo qualitativo e quantitativo. Tampone TAE (Tris acetate EDTA) concentrato 10x</t>
  </si>
  <si>
    <t>LOTTO 22</t>
  </si>
  <si>
    <t>Mezzo d'inclusione per criostato</t>
  </si>
  <si>
    <t>flac.da 100 ml.</t>
  </si>
  <si>
    <t>LOTTO 23</t>
  </si>
  <si>
    <t>Acido pirico (soluzione acquosa 1,2% satura)</t>
  </si>
  <si>
    <t>flac.da 500 ml.</t>
  </si>
  <si>
    <t>LOTTO 24</t>
  </si>
  <si>
    <t>Ematossilina di Carazzi</t>
  </si>
  <si>
    <t>flac. Da 500 ml.</t>
  </si>
  <si>
    <t>LOTTO 25</t>
  </si>
  <si>
    <t>Fissativo per preparati citoistologici spray per pap-test</t>
  </si>
  <si>
    <t>Flacda circa 250ml.</t>
  </si>
  <si>
    <t>fl.</t>
  </si>
  <si>
    <t>LOTTO 26</t>
  </si>
  <si>
    <t>Fissativo e decalcificante per biopsie osteomidollari ed osso compatto</t>
  </si>
  <si>
    <t>LOTTO 27</t>
  </si>
  <si>
    <t>Soluzione Alcian-blu PH 2,5</t>
  </si>
  <si>
    <t>LOTTO 28</t>
  </si>
  <si>
    <t>Acido periodico 1% in soluzione acquosa ossidante nel metodo di pas</t>
  </si>
  <si>
    <t>LOTTO 29</t>
  </si>
  <si>
    <t xml:space="preserve">Alcian blu </t>
  </si>
  <si>
    <t>bar.dag1 a g100</t>
  </si>
  <si>
    <t xml:space="preserve">LOTTO 30 </t>
  </si>
  <si>
    <t>KIT IN MANUALE PER COLORAZIONE ISTOCHIMICHE</t>
  </si>
  <si>
    <t>Alcian blue (kit completo)</t>
  </si>
  <si>
    <t>conf.da 100 determ.</t>
  </si>
  <si>
    <t>DET</t>
  </si>
  <si>
    <t>Alcian giallo (kit completo)</t>
  </si>
  <si>
    <t>Alcian blue pas (kit completo)</t>
  </si>
  <si>
    <t>Azan tricromica (kit completa)</t>
  </si>
  <si>
    <t>Bone marrow (kit completo)</t>
  </si>
  <si>
    <t>Congo red (kit completo)</t>
  </si>
  <si>
    <t>Fucsina paraldeide (kit completo)</t>
  </si>
  <si>
    <t>Giemsa lungo (kit completo)</t>
  </si>
  <si>
    <t>Goldener tricromica (kit completo)</t>
  </si>
  <si>
    <t>Grimelius (kit completo)</t>
  </si>
  <si>
    <t>M</t>
  </si>
  <si>
    <t>Grocott (kit completo)</t>
  </si>
  <si>
    <t>N</t>
  </si>
  <si>
    <t>Impregnazione argentica (kit completo)</t>
  </si>
  <si>
    <t>O</t>
  </si>
  <si>
    <t>Mallory tricromica (kit completo)</t>
  </si>
  <si>
    <t>P</t>
  </si>
  <si>
    <t>Masson tricromica (kit completo)</t>
  </si>
  <si>
    <t>Q</t>
  </si>
  <si>
    <t>Orcein Acid (kit completo)</t>
  </si>
  <si>
    <t>R</t>
  </si>
  <si>
    <t>P.T.A.H. (kit completo</t>
  </si>
  <si>
    <t>S</t>
  </si>
  <si>
    <t>Perls (kit completo)</t>
  </si>
  <si>
    <t>T</t>
  </si>
  <si>
    <t>Van Gieson Tricromica (kit completo)</t>
  </si>
  <si>
    <t>U</t>
  </si>
  <si>
    <t>Verde metil pironica (kit completo)</t>
  </si>
  <si>
    <t>V</t>
  </si>
  <si>
    <t>Weigert-Van Gieson (kit completo)</t>
  </si>
  <si>
    <t>Z</t>
  </si>
  <si>
    <t>Ziehl-Neelsen (kit completo)</t>
  </si>
  <si>
    <t>LOTTO 31</t>
  </si>
  <si>
    <t xml:space="preserve">Acido formico ultrapuro al 100% </t>
  </si>
  <si>
    <t xml:space="preserve">Hydrazine monohydrate reagent grade 98% N2H4 50-60% </t>
  </si>
  <si>
    <t>DOA (+/-)-2-Hydroxyoctanoic Acid –</t>
  </si>
  <si>
    <t>Ammonium acetate puris p.a. per HPLC &gt;99%</t>
  </si>
  <si>
    <t>LOTTO 32</t>
  </si>
  <si>
    <t>Sodio benzoato polvere</t>
  </si>
  <si>
    <t>Kg.</t>
  </si>
  <si>
    <t xml:space="preserve">Sodio diidrogeno fosfato monoidrato </t>
  </si>
  <si>
    <t>LOTTO 33</t>
  </si>
  <si>
    <t>Vitamina B32 (Riboflavina polvere)</t>
  </si>
  <si>
    <t>Vitamina B1 (tiamina) polvere</t>
  </si>
  <si>
    <t>L-citrullina polvere</t>
  </si>
  <si>
    <t xml:space="preserve">L-isoleucina polvere </t>
  </si>
  <si>
    <t>L-valina polvere F.U.</t>
  </si>
  <si>
    <t>importo triennale a base d'asta</t>
  </si>
  <si>
    <t>Ditta Aggiudicataria</t>
  </si>
  <si>
    <t>Co.Di.San</t>
  </si>
  <si>
    <t>non aggiudicato</t>
  </si>
  <si>
    <t>C. Erba Reagenti</t>
  </si>
  <si>
    <t>Co.Di.San.</t>
  </si>
  <si>
    <t>DiaPath</t>
  </si>
  <si>
    <t>Bio Optica</t>
  </si>
  <si>
    <t xml:space="preserve">Aiesi Hospital </t>
  </si>
  <si>
    <t>€ 2,60 lt.</t>
  </si>
  <si>
    <t>€ 7,10  lt.</t>
  </si>
  <si>
    <t>€ 10,98 lt</t>
  </si>
  <si>
    <t>€ 9,22 lt</t>
  </si>
  <si>
    <t>€ 0,54 gr</t>
  </si>
  <si>
    <t>"</t>
  </si>
  <si>
    <t>Cf da almeno 5ml.</t>
  </si>
  <si>
    <t>Ribasso - Prezzo unitario</t>
  </si>
  <si>
    <t>Esito di gara  A.P. Prodotti chimici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</si>
</sst>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,##0.00_);[Red]\([$€]#,##0.00\)"/>
    <numFmt numFmtId="165" formatCode="[$€-2]\ #,##0.00;[Red][$€-2]\ #,##0.00"/>
    <numFmt numFmtId="166" formatCode="[$€-410]\ #,##0.00;[Red]\-[$€-410]\ #,##0.00"/>
    <numFmt numFmtId="167" formatCode="&quot;€&quot;\ #,##0.00"/>
  </numFmts>
  <fonts count="7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8"/>
      <name val="MS Sans Serif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  <protection/>
    </xf>
    <xf numFmtId="0" fontId="3" fillId="0" borderId="2" xfId="0" applyFont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center" wrapText="1"/>
      <protection/>
    </xf>
    <xf numFmtId="3" fontId="4" fillId="0" borderId="1" xfId="0" applyNumberFormat="1" applyFont="1" applyFill="1" applyBorder="1" applyAlignment="1" applyProtection="1">
      <alignment wrapText="1"/>
      <protection/>
    </xf>
    <xf numFmtId="1" fontId="4" fillId="0" borderId="1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3" fontId="6" fillId="0" borderId="0" xfId="0" applyNumberFormat="1" applyFont="1" applyFill="1" applyBorder="1" applyAlignment="1" applyProtection="1">
      <alignment wrapText="1"/>
      <protection/>
    </xf>
    <xf numFmtId="3" fontId="6" fillId="0" borderId="0" xfId="0" applyNumberFormat="1" applyFont="1" applyFill="1" applyBorder="1" applyAlignment="1" applyProtection="1">
      <alignment horizontal="right" wrapText="1"/>
      <protection/>
    </xf>
    <xf numFmtId="4" fontId="6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3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165" fontId="3" fillId="0" borderId="3" xfId="15" applyNumberFormat="1" applyFont="1" applyFill="1" applyBorder="1" applyAlignment="1" applyProtection="1">
      <alignment wrapText="1"/>
      <protection/>
    </xf>
    <xf numFmtId="1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4" fontId="4" fillId="0" borderId="0" xfId="0" applyNumberFormat="1" applyFont="1" applyFill="1" applyBorder="1" applyAlignment="1" applyProtection="1">
      <alignment wrapText="1"/>
      <protection/>
    </xf>
    <xf numFmtId="1" fontId="3" fillId="0" borderId="2" xfId="0" applyNumberFormat="1" applyFont="1" applyFill="1" applyBorder="1" applyAlignment="1" applyProtection="1">
      <alignment horizontal="center" wrapText="1"/>
      <protection/>
    </xf>
    <xf numFmtId="1" fontId="6" fillId="0" borderId="0" xfId="0" applyNumberFormat="1" applyFont="1" applyFill="1" applyBorder="1" applyAlignment="1" applyProtection="1">
      <alignment wrapText="1"/>
      <protection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Border="1" applyAlignment="1">
      <alignment wrapText="1"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165" fontId="3" fillId="0" borderId="3" xfId="15" applyNumberFormat="1" applyFont="1" applyFill="1" applyBorder="1" applyAlignment="1" applyProtection="1">
      <alignment horizontal="center" wrapText="1"/>
      <protection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wrapText="1"/>
      <protection/>
    </xf>
    <xf numFmtId="166" fontId="3" fillId="0" borderId="0" xfId="0" applyNumberFormat="1" applyFont="1" applyAlignment="1">
      <alignment/>
    </xf>
    <xf numFmtId="165" fontId="4" fillId="0" borderId="3" xfId="15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2" xfId="0" applyFont="1" applyBorder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3" fontId="4" fillId="0" borderId="1" xfId="0" applyNumberFormat="1" applyFont="1" applyFill="1" applyBorder="1" applyAlignment="1" applyProtection="1">
      <alignment horizontal="center" wrapText="1"/>
      <protection/>
    </xf>
    <xf numFmtId="165" fontId="3" fillId="0" borderId="0" xfId="0" applyNumberFormat="1" applyFont="1" applyAlignment="1">
      <alignment/>
    </xf>
    <xf numFmtId="0" fontId="4" fillId="0" borderId="4" xfId="0" applyNumberFormat="1" applyFont="1" applyFill="1" applyBorder="1" applyAlignment="1" applyProtection="1">
      <alignment horizontal="center" wrapText="1"/>
      <protection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wrapText="1"/>
      <protection/>
    </xf>
    <xf numFmtId="165" fontId="3" fillId="0" borderId="1" xfId="15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/>
    </xf>
    <xf numFmtId="0" fontId="6" fillId="0" borderId="0" xfId="0" applyNumberFormat="1" applyFont="1" applyFill="1" applyBorder="1" applyAlignment="1" applyProtection="1">
      <alignment wrapText="1"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166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8" fontId="3" fillId="0" borderId="12" xfId="0" applyNumberFormat="1" applyFont="1" applyBorder="1" applyAlignment="1">
      <alignment horizontal="center" wrapText="1"/>
    </xf>
    <xf numFmtId="1" fontId="3" fillId="0" borderId="12" xfId="0" applyNumberFormat="1" applyFont="1" applyFill="1" applyBorder="1" applyAlignment="1" applyProtection="1">
      <alignment horizontal="center" wrapText="1"/>
      <protection/>
    </xf>
    <xf numFmtId="10" fontId="3" fillId="0" borderId="12" xfId="0" applyNumberFormat="1" applyFont="1" applyBorder="1" applyAlignment="1">
      <alignment horizontal="center" wrapText="1"/>
    </xf>
    <xf numFmtId="9" fontId="3" fillId="0" borderId="12" xfId="0" applyNumberFormat="1" applyFont="1" applyBorder="1" applyAlignment="1">
      <alignment horizontal="center" wrapText="1"/>
    </xf>
    <xf numFmtId="167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3" xfId="0" applyFont="1" applyBorder="1" applyAlignment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164" fontId="4" fillId="0" borderId="8" xfId="15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wrapText="1"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3"/>
  <sheetViews>
    <sheetView tabSelected="1" zoomScale="70" zoomScaleNormal="70" workbookViewId="0" topLeftCell="A1">
      <selection activeCell="S2" sqref="S2"/>
    </sheetView>
  </sheetViews>
  <sheetFormatPr defaultColWidth="9.140625" defaultRowHeight="12.75"/>
  <cols>
    <col min="1" max="1" width="6.7109375" style="1" customWidth="1"/>
    <col min="2" max="2" width="45.140625" style="62" customWidth="1"/>
    <col min="3" max="3" width="19.7109375" style="8" customWidth="1"/>
    <col min="4" max="4" width="4.421875" style="9" customWidth="1"/>
    <col min="5" max="10" width="0" style="10" hidden="1" customWidth="1"/>
    <col min="11" max="11" width="7.140625" style="11" customWidth="1"/>
    <col min="12" max="13" width="0" style="10" hidden="1" customWidth="1"/>
    <col min="14" max="14" width="0" style="12" hidden="1" customWidth="1"/>
    <col min="15" max="15" width="14.28125" style="13" customWidth="1"/>
    <col min="16" max="16" width="18.57421875" style="3" customWidth="1"/>
    <col min="17" max="17" width="14.00390625" style="67" customWidth="1"/>
    <col min="18" max="16384" width="11.421875" style="13" customWidth="1"/>
  </cols>
  <sheetData>
    <row r="1" ht="16.5">
      <c r="B1" s="7" t="s">
        <v>256</v>
      </c>
    </row>
    <row r="2" spans="1:17" s="1" customFormat="1" ht="50.25" thickBot="1">
      <c r="A2" s="14"/>
      <c r="B2" s="15" t="s">
        <v>0</v>
      </c>
      <c r="C2" s="16" t="s">
        <v>1</v>
      </c>
      <c r="D2" s="76" t="s">
        <v>2</v>
      </c>
      <c r="E2" s="76"/>
      <c r="F2" s="76"/>
      <c r="G2" s="76"/>
      <c r="H2" s="76"/>
      <c r="I2" s="76"/>
      <c r="J2" s="76"/>
      <c r="K2" s="76"/>
      <c r="L2" s="18"/>
      <c r="M2" s="18"/>
      <c r="N2" s="19"/>
      <c r="O2" s="20" t="s">
        <v>3</v>
      </c>
      <c r="P2" s="21" t="s">
        <v>240</v>
      </c>
      <c r="Q2" s="68" t="s">
        <v>255</v>
      </c>
    </row>
    <row r="3" spans="1:17" s="1" customFormat="1" ht="17.25" thickBot="1">
      <c r="A3" s="14"/>
      <c r="B3" s="22" t="s">
        <v>4</v>
      </c>
      <c r="C3" s="16"/>
      <c r="D3" s="17"/>
      <c r="E3" s="17"/>
      <c r="F3" s="17"/>
      <c r="G3" s="17"/>
      <c r="H3" s="17"/>
      <c r="I3" s="17"/>
      <c r="J3" s="17"/>
      <c r="K3" s="17"/>
      <c r="L3" s="18"/>
      <c r="M3" s="18"/>
      <c r="N3" s="19"/>
      <c r="O3" s="23"/>
      <c r="P3" s="21" t="s">
        <v>241</v>
      </c>
      <c r="Q3" s="69">
        <v>0.015</v>
      </c>
    </row>
    <row r="4" spans="1:17" s="29" customFormat="1" ht="16.5">
      <c r="A4" s="24" t="s">
        <v>5</v>
      </c>
      <c r="B4" s="25" t="s">
        <v>6</v>
      </c>
      <c r="C4" s="26" t="s">
        <v>7</v>
      </c>
      <c r="D4" s="4" t="s">
        <v>8</v>
      </c>
      <c r="E4" s="5">
        <v>50</v>
      </c>
      <c r="F4" s="5">
        <v>600</v>
      </c>
      <c r="G4" s="5">
        <v>500</v>
      </c>
      <c r="H4" s="6"/>
      <c r="I4" s="5">
        <v>5</v>
      </c>
      <c r="J4" s="5">
        <v>445</v>
      </c>
      <c r="K4" s="2">
        <v>200</v>
      </c>
      <c r="L4" s="6"/>
      <c r="M4" s="5">
        <f>SUM(K4*L4)</f>
        <v>0</v>
      </c>
      <c r="N4" s="27"/>
      <c r="O4" s="23"/>
      <c r="P4" s="28"/>
      <c r="Q4" s="34" t="s">
        <v>248</v>
      </c>
    </row>
    <row r="5" spans="1:17" ht="16.5">
      <c r="A5" s="30" t="s">
        <v>9</v>
      </c>
      <c r="B5" s="31" t="s">
        <v>10</v>
      </c>
      <c r="C5" s="26" t="s">
        <v>11</v>
      </c>
      <c r="D5" s="4" t="s">
        <v>8</v>
      </c>
      <c r="E5" s="5"/>
      <c r="F5" s="5"/>
      <c r="G5" s="5"/>
      <c r="H5" s="5"/>
      <c r="I5" s="5"/>
      <c r="J5" s="5"/>
      <c r="K5" s="2">
        <v>10</v>
      </c>
      <c r="L5" s="5"/>
      <c r="M5" s="5"/>
      <c r="N5" s="32"/>
      <c r="O5" s="23"/>
      <c r="Q5" s="70" t="s">
        <v>249</v>
      </c>
    </row>
    <row r="6" spans="1:17" ht="17.25" thickBot="1">
      <c r="A6" s="30"/>
      <c r="B6" s="77" t="s">
        <v>12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32"/>
      <c r="O6" s="23">
        <v>600</v>
      </c>
      <c r="Q6" s="34">
        <v>591</v>
      </c>
    </row>
    <row r="7" spans="1:16" ht="17.25" thickBot="1">
      <c r="A7" s="35"/>
      <c r="B7" s="36" t="s">
        <v>13</v>
      </c>
      <c r="C7" s="26"/>
      <c r="D7" s="4"/>
      <c r="E7" s="5"/>
      <c r="F7" s="5"/>
      <c r="G7" s="5"/>
      <c r="H7" s="5"/>
      <c r="I7" s="5"/>
      <c r="J7" s="5"/>
      <c r="K7" s="2"/>
      <c r="L7" s="5"/>
      <c r="M7" s="5"/>
      <c r="N7" s="32"/>
      <c r="O7" s="23"/>
      <c r="P7" s="3" t="s">
        <v>242</v>
      </c>
    </row>
    <row r="8" spans="1:17" s="29" customFormat="1" ht="16.5">
      <c r="A8" s="30" t="s">
        <v>5</v>
      </c>
      <c r="B8" s="25" t="s">
        <v>14</v>
      </c>
      <c r="C8" s="26" t="s">
        <v>15</v>
      </c>
      <c r="D8" s="4" t="s">
        <v>8</v>
      </c>
      <c r="E8" s="5">
        <v>20</v>
      </c>
      <c r="F8" s="5">
        <v>5</v>
      </c>
      <c r="G8" s="5">
        <v>10</v>
      </c>
      <c r="H8" s="6"/>
      <c r="I8" s="5">
        <v>125</v>
      </c>
      <c r="J8" s="5">
        <v>15</v>
      </c>
      <c r="K8" s="2">
        <v>50</v>
      </c>
      <c r="L8" s="6"/>
      <c r="M8" s="5">
        <f>SUM(K8*L8)</f>
        <v>0</v>
      </c>
      <c r="N8" s="27"/>
      <c r="O8" s="23"/>
      <c r="P8" s="28"/>
      <c r="Q8" s="71"/>
    </row>
    <row r="9" spans="1:15" ht="16.5">
      <c r="A9" s="30" t="s">
        <v>9</v>
      </c>
      <c r="B9" s="31" t="s">
        <v>16</v>
      </c>
      <c r="C9" s="26" t="s">
        <v>17</v>
      </c>
      <c r="D9" s="4" t="s">
        <v>18</v>
      </c>
      <c r="E9" s="5"/>
      <c r="F9" s="5"/>
      <c r="G9" s="5"/>
      <c r="H9" s="5"/>
      <c r="I9" s="5"/>
      <c r="J9" s="5">
        <v>15000</v>
      </c>
      <c r="K9" s="2">
        <v>20</v>
      </c>
      <c r="L9" s="5"/>
      <c r="M9" s="5">
        <f>SUM(K9*L9)</f>
        <v>0</v>
      </c>
      <c r="N9" s="32"/>
      <c r="O9" s="23"/>
    </row>
    <row r="10" spans="1:15" ht="16.5">
      <c r="A10" s="30" t="s">
        <v>19</v>
      </c>
      <c r="B10" s="31" t="s">
        <v>20</v>
      </c>
      <c r="C10" s="26"/>
      <c r="D10" s="4" t="s">
        <v>8</v>
      </c>
      <c r="E10" s="5"/>
      <c r="F10" s="5"/>
      <c r="G10" s="5"/>
      <c r="H10" s="5"/>
      <c r="I10" s="5"/>
      <c r="J10" s="5"/>
      <c r="K10" s="2">
        <v>3</v>
      </c>
      <c r="L10" s="5"/>
      <c r="M10" s="5"/>
      <c r="N10" s="32"/>
      <c r="O10" s="23"/>
    </row>
    <row r="11" spans="1:15" ht="16.5">
      <c r="A11" s="30" t="s">
        <v>21</v>
      </c>
      <c r="B11" s="31" t="s">
        <v>22</v>
      </c>
      <c r="C11" s="26" t="s">
        <v>23</v>
      </c>
      <c r="D11" s="4" t="s">
        <v>8</v>
      </c>
      <c r="E11" s="5"/>
      <c r="F11" s="5"/>
      <c r="G11" s="5"/>
      <c r="H11" s="5"/>
      <c r="I11" s="5"/>
      <c r="J11" s="5"/>
      <c r="K11" s="2">
        <v>24</v>
      </c>
      <c r="L11" s="5"/>
      <c r="M11" s="5"/>
      <c r="N11" s="32"/>
      <c r="O11" s="23"/>
    </row>
    <row r="12" spans="1:15" ht="16.5">
      <c r="A12" s="30"/>
      <c r="B12" s="31" t="s">
        <v>24</v>
      </c>
      <c r="C12" s="26"/>
      <c r="D12" s="4" t="s">
        <v>8</v>
      </c>
      <c r="E12" s="5"/>
      <c r="F12" s="5"/>
      <c r="G12" s="5"/>
      <c r="H12" s="5"/>
      <c r="I12" s="5"/>
      <c r="J12" s="5"/>
      <c r="K12" s="2">
        <v>3</v>
      </c>
      <c r="L12" s="5"/>
      <c r="M12" s="5"/>
      <c r="N12" s="32"/>
      <c r="O12" s="23"/>
    </row>
    <row r="13" spans="1:15" ht="16.5">
      <c r="A13" s="30" t="s">
        <v>25</v>
      </c>
      <c r="B13" s="31" t="s">
        <v>26</v>
      </c>
      <c r="C13" s="26" t="s">
        <v>11</v>
      </c>
      <c r="D13" s="4" t="s">
        <v>8</v>
      </c>
      <c r="E13" s="5"/>
      <c r="F13" s="5"/>
      <c r="G13" s="5"/>
      <c r="H13" s="5"/>
      <c r="I13" s="5"/>
      <c r="J13" s="5"/>
      <c r="K13" s="2">
        <v>12</v>
      </c>
      <c r="L13" s="5"/>
      <c r="M13" s="5"/>
      <c r="N13" s="32"/>
      <c r="O13" s="23"/>
    </row>
    <row r="14" spans="1:15" ht="30.75">
      <c r="A14" s="30" t="s">
        <v>27</v>
      </c>
      <c r="B14" s="31" t="s">
        <v>28</v>
      </c>
      <c r="C14" s="26" t="s">
        <v>29</v>
      </c>
      <c r="D14" s="4" t="s">
        <v>30</v>
      </c>
      <c r="E14" s="5"/>
      <c r="F14" s="5">
        <v>5</v>
      </c>
      <c r="G14" s="5">
        <v>5</v>
      </c>
      <c r="H14" s="5"/>
      <c r="I14" s="5"/>
      <c r="J14" s="5">
        <v>1</v>
      </c>
      <c r="K14" s="2">
        <v>20</v>
      </c>
      <c r="L14" s="5"/>
      <c r="M14" s="5">
        <f>SUM(K14*L14)</f>
        <v>0</v>
      </c>
      <c r="N14" s="32"/>
      <c r="O14" s="23"/>
    </row>
    <row r="15" spans="1:15" ht="16.5">
      <c r="A15" s="30" t="s">
        <v>31</v>
      </c>
      <c r="B15" s="31" t="s">
        <v>32</v>
      </c>
      <c r="C15" s="26" t="s">
        <v>33</v>
      </c>
      <c r="D15" s="4" t="s">
        <v>34</v>
      </c>
      <c r="E15" s="5"/>
      <c r="F15" s="5">
        <v>500</v>
      </c>
      <c r="G15" s="5">
        <v>500</v>
      </c>
      <c r="H15" s="5"/>
      <c r="I15" s="5"/>
      <c r="J15" s="5"/>
      <c r="K15" s="2">
        <v>3</v>
      </c>
      <c r="L15" s="5"/>
      <c r="M15" s="5">
        <f>SUM(K15*L15)</f>
        <v>0</v>
      </c>
      <c r="N15" s="32"/>
      <c r="O15" s="23"/>
    </row>
    <row r="16" spans="1:15" ht="16.5">
      <c r="A16" s="30" t="s">
        <v>35</v>
      </c>
      <c r="B16" s="31" t="s">
        <v>36</v>
      </c>
      <c r="C16" s="26" t="s">
        <v>37</v>
      </c>
      <c r="D16" s="4" t="s">
        <v>34</v>
      </c>
      <c r="E16" s="5"/>
      <c r="F16" s="5"/>
      <c r="G16" s="5"/>
      <c r="H16" s="5"/>
      <c r="I16" s="5"/>
      <c r="J16" s="5">
        <v>50</v>
      </c>
      <c r="K16" s="2">
        <v>15</v>
      </c>
      <c r="L16" s="5"/>
      <c r="M16" s="5">
        <f>SUM(K16*L16)</f>
        <v>0</v>
      </c>
      <c r="N16" s="32"/>
      <c r="O16" s="23"/>
    </row>
    <row r="17" spans="1:15" ht="17.25" thickBot="1">
      <c r="A17" s="30"/>
      <c r="B17" s="77" t="s">
        <v>12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32"/>
      <c r="O17" s="37">
        <v>1160</v>
      </c>
    </row>
    <row r="18" spans="1:16" ht="17.25" thickBot="1">
      <c r="A18" s="35"/>
      <c r="B18" s="36" t="s">
        <v>38</v>
      </c>
      <c r="C18" s="26"/>
      <c r="D18" s="4"/>
      <c r="E18" s="5"/>
      <c r="F18" s="5"/>
      <c r="G18" s="5"/>
      <c r="H18" s="5"/>
      <c r="I18" s="5"/>
      <c r="J18" s="5"/>
      <c r="K18" s="2"/>
      <c r="L18" s="5"/>
      <c r="M18" s="5"/>
      <c r="N18" s="32"/>
      <c r="O18" s="38"/>
      <c r="P18" s="3" t="s">
        <v>242</v>
      </c>
    </row>
    <row r="19" spans="1:15" ht="16.5">
      <c r="A19" s="30" t="s">
        <v>9</v>
      </c>
      <c r="B19" s="26" t="s">
        <v>39</v>
      </c>
      <c r="C19" s="26" t="s">
        <v>7</v>
      </c>
      <c r="D19" s="4" t="s">
        <v>8</v>
      </c>
      <c r="E19" s="5"/>
      <c r="F19" s="5"/>
      <c r="G19" s="5"/>
      <c r="H19" s="5"/>
      <c r="I19" s="5"/>
      <c r="J19" s="5"/>
      <c r="K19" s="2">
        <v>50</v>
      </c>
      <c r="L19" s="5"/>
      <c r="M19" s="5"/>
      <c r="N19" s="32"/>
      <c r="O19" s="23"/>
    </row>
    <row r="20" spans="1:15" ht="16.5">
      <c r="A20" s="30" t="s">
        <v>19</v>
      </c>
      <c r="B20" s="31" t="s">
        <v>40</v>
      </c>
      <c r="C20" s="26" t="s">
        <v>41</v>
      </c>
      <c r="D20" s="4" t="s">
        <v>8</v>
      </c>
      <c r="E20" s="5"/>
      <c r="F20" s="5"/>
      <c r="G20" s="5"/>
      <c r="H20" s="5"/>
      <c r="I20" s="5"/>
      <c r="J20" s="5"/>
      <c r="K20" s="2">
        <v>10</v>
      </c>
      <c r="L20" s="5"/>
      <c r="M20" s="5"/>
      <c r="N20" s="32"/>
      <c r="O20" s="23"/>
    </row>
    <row r="21" spans="1:15" ht="16.5">
      <c r="A21" s="30" t="s">
        <v>21</v>
      </c>
      <c r="B21" s="31" t="s">
        <v>42</v>
      </c>
      <c r="C21" s="26" t="s">
        <v>7</v>
      </c>
      <c r="D21" s="4" t="s">
        <v>8</v>
      </c>
      <c r="E21" s="5">
        <v>10</v>
      </c>
      <c r="F21" s="5"/>
      <c r="G21" s="5"/>
      <c r="H21" s="5"/>
      <c r="I21" s="5"/>
      <c r="J21" s="5"/>
      <c r="K21" s="2">
        <f>30*3</f>
        <v>90</v>
      </c>
      <c r="L21" s="5"/>
      <c r="M21" s="5">
        <f>SUM(K21*L21)</f>
        <v>0</v>
      </c>
      <c r="N21" s="32"/>
      <c r="O21" s="23"/>
    </row>
    <row r="22" spans="1:16" ht="16.5">
      <c r="A22" s="30" t="s">
        <v>25</v>
      </c>
      <c r="B22" s="31" t="s">
        <v>43</v>
      </c>
      <c r="C22" s="26" t="s">
        <v>7</v>
      </c>
      <c r="D22" s="4" t="s">
        <v>8</v>
      </c>
      <c r="E22" s="5">
        <v>50</v>
      </c>
      <c r="F22" s="6"/>
      <c r="G22" s="5">
        <v>10</v>
      </c>
      <c r="H22" s="6"/>
      <c r="I22" s="5">
        <v>20</v>
      </c>
      <c r="J22" s="6"/>
      <c r="K22" s="2">
        <v>90</v>
      </c>
      <c r="L22" s="6"/>
      <c r="M22" s="5">
        <f>SUM(K22*L22)</f>
        <v>0</v>
      </c>
      <c r="N22" s="27"/>
      <c r="O22" s="23"/>
      <c r="P22" s="28"/>
    </row>
    <row r="23" spans="1:16" ht="17.25" thickBot="1">
      <c r="A23" s="30"/>
      <c r="B23" s="77" t="s">
        <v>12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27"/>
      <c r="O23" s="23">
        <v>1000</v>
      </c>
      <c r="P23" s="28"/>
    </row>
    <row r="24" spans="1:17" ht="17.25" thickBot="1">
      <c r="A24" s="35"/>
      <c r="B24" s="36" t="s">
        <v>44</v>
      </c>
      <c r="C24" s="26"/>
      <c r="D24" s="4"/>
      <c r="E24" s="5"/>
      <c r="F24" s="6"/>
      <c r="G24" s="5"/>
      <c r="H24" s="6"/>
      <c r="I24" s="5"/>
      <c r="J24" s="6"/>
      <c r="K24" s="2"/>
      <c r="L24" s="6"/>
      <c r="M24" s="5"/>
      <c r="N24" s="27"/>
      <c r="O24" s="23"/>
      <c r="P24" s="28" t="s">
        <v>243</v>
      </c>
      <c r="Q24" s="72">
        <v>0.06209</v>
      </c>
    </row>
    <row r="25" spans="1:17" ht="16.5">
      <c r="A25" s="35" t="s">
        <v>5</v>
      </c>
      <c r="B25" s="39" t="s">
        <v>45</v>
      </c>
      <c r="C25" s="26" t="s">
        <v>46</v>
      </c>
      <c r="D25" s="4" t="s">
        <v>8</v>
      </c>
      <c r="E25" s="5"/>
      <c r="F25" s="6"/>
      <c r="G25" s="5"/>
      <c r="H25" s="6"/>
      <c r="I25" s="5"/>
      <c r="J25" s="6"/>
      <c r="K25" s="2">
        <v>25000</v>
      </c>
      <c r="L25" s="6"/>
      <c r="M25" s="5"/>
      <c r="N25" s="27"/>
      <c r="O25" s="40"/>
      <c r="P25" s="28"/>
      <c r="Q25" s="70">
        <v>24.62</v>
      </c>
    </row>
    <row r="26" spans="1:17" ht="17.25" thickBot="1">
      <c r="A26" s="35"/>
      <c r="B26" s="41"/>
      <c r="C26" s="26"/>
      <c r="D26" s="4"/>
      <c r="E26" s="5"/>
      <c r="F26" s="6"/>
      <c r="G26" s="5"/>
      <c r="H26" s="6"/>
      <c r="I26" s="5"/>
      <c r="J26" s="6"/>
      <c r="K26" s="2"/>
      <c r="L26" s="6"/>
      <c r="M26" s="5"/>
      <c r="N26" s="27"/>
      <c r="O26" s="23">
        <v>262500</v>
      </c>
      <c r="P26" s="42"/>
      <c r="Q26" s="34">
        <v>246200</v>
      </c>
    </row>
    <row r="27" spans="1:17" ht="17.25" thickBot="1">
      <c r="A27" s="35"/>
      <c r="B27" s="36" t="s">
        <v>47</v>
      </c>
      <c r="C27" s="26"/>
      <c r="D27" s="4"/>
      <c r="E27" s="5"/>
      <c r="F27" s="6"/>
      <c r="G27" s="5"/>
      <c r="H27" s="6"/>
      <c r="I27" s="5"/>
      <c r="J27" s="6"/>
      <c r="K27" s="2"/>
      <c r="L27" s="6"/>
      <c r="M27" s="5"/>
      <c r="N27" s="27"/>
      <c r="O27" s="23"/>
      <c r="P27" s="28" t="s">
        <v>243</v>
      </c>
      <c r="Q27" s="72">
        <v>0.1007</v>
      </c>
    </row>
    <row r="28" spans="1:17" ht="16.5">
      <c r="A28" s="35" t="s">
        <v>5</v>
      </c>
      <c r="B28" s="39" t="s">
        <v>48</v>
      </c>
      <c r="C28" s="26" t="s">
        <v>49</v>
      </c>
      <c r="D28" s="4" t="s">
        <v>8</v>
      </c>
      <c r="E28" s="5"/>
      <c r="F28" s="6"/>
      <c r="G28" s="5"/>
      <c r="H28" s="6"/>
      <c r="I28" s="5"/>
      <c r="J28" s="6"/>
      <c r="K28" s="2">
        <v>25000</v>
      </c>
      <c r="L28" s="6"/>
      <c r="M28" s="5"/>
      <c r="N28" s="27"/>
      <c r="O28" s="40"/>
      <c r="P28" s="28"/>
      <c r="Q28" s="70">
        <v>25.63</v>
      </c>
    </row>
    <row r="29" spans="1:17" ht="17.25" thickBot="1">
      <c r="A29" s="35"/>
      <c r="B29" s="41"/>
      <c r="C29" s="26"/>
      <c r="D29" s="4"/>
      <c r="E29" s="5"/>
      <c r="F29" s="6"/>
      <c r="G29" s="5"/>
      <c r="H29" s="6"/>
      <c r="I29" s="5"/>
      <c r="J29" s="6"/>
      <c r="K29" s="2"/>
      <c r="L29" s="6"/>
      <c r="M29" s="5"/>
      <c r="N29" s="27"/>
      <c r="O29" s="23">
        <v>285000</v>
      </c>
      <c r="P29" s="42"/>
      <c r="Q29" s="34">
        <v>256300</v>
      </c>
    </row>
    <row r="30" spans="1:17" ht="17.25" thickBot="1">
      <c r="A30" s="35"/>
      <c r="B30" s="36" t="s">
        <v>50</v>
      </c>
      <c r="C30" s="26"/>
      <c r="D30" s="4"/>
      <c r="E30" s="5"/>
      <c r="F30" s="6"/>
      <c r="G30" s="5"/>
      <c r="H30" s="6"/>
      <c r="I30" s="5"/>
      <c r="J30" s="6"/>
      <c r="K30" s="2"/>
      <c r="L30" s="6"/>
      <c r="M30" s="5"/>
      <c r="N30" s="27"/>
      <c r="O30" s="23"/>
      <c r="P30" s="28" t="s">
        <v>243</v>
      </c>
      <c r="Q30" s="73">
        <v>0.22</v>
      </c>
    </row>
    <row r="31" spans="1:17" ht="45.75">
      <c r="A31" s="30" t="s">
        <v>5</v>
      </c>
      <c r="B31" s="25" t="s">
        <v>51</v>
      </c>
      <c r="C31" s="26" t="s">
        <v>52</v>
      </c>
      <c r="D31" s="4" t="s">
        <v>8</v>
      </c>
      <c r="E31" s="5"/>
      <c r="F31" s="5"/>
      <c r="G31" s="5"/>
      <c r="H31" s="5"/>
      <c r="I31" s="5"/>
      <c r="J31" s="5">
        <v>142</v>
      </c>
      <c r="K31" s="2">
        <v>10000</v>
      </c>
      <c r="L31" s="5"/>
      <c r="M31" s="5">
        <f>SUM(K31*L31)</f>
        <v>0</v>
      </c>
      <c r="N31" s="32"/>
      <c r="O31" s="23"/>
      <c r="Q31" s="70">
        <v>0.54</v>
      </c>
    </row>
    <row r="32" spans="1:17" ht="16.5">
      <c r="A32" s="30" t="s">
        <v>9</v>
      </c>
      <c r="B32" s="31" t="s">
        <v>53</v>
      </c>
      <c r="C32" s="26" t="s">
        <v>54</v>
      </c>
      <c r="D32" s="4" t="s">
        <v>8</v>
      </c>
      <c r="E32" s="6"/>
      <c r="F32" s="5">
        <v>10</v>
      </c>
      <c r="G32" s="6"/>
      <c r="H32" s="5">
        <v>1</v>
      </c>
      <c r="I32" s="6"/>
      <c r="J32" s="6"/>
      <c r="K32" s="2">
        <v>30</v>
      </c>
      <c r="L32" s="6"/>
      <c r="M32" s="5">
        <f>SUM(K32*L32)</f>
        <v>0</v>
      </c>
      <c r="N32" s="27"/>
      <c r="O32" s="23"/>
      <c r="P32" s="28"/>
      <c r="Q32" s="71">
        <v>2</v>
      </c>
    </row>
    <row r="33" spans="1:17" s="29" customFormat="1" ht="17.25" thickBot="1">
      <c r="A33" s="30"/>
      <c r="B33" s="77" t="s">
        <v>12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27"/>
      <c r="O33" s="23">
        <v>7000</v>
      </c>
      <c r="P33" s="28"/>
      <c r="Q33" s="34">
        <v>5460</v>
      </c>
    </row>
    <row r="34" spans="1:17" s="29" customFormat="1" ht="17.25" thickBot="1">
      <c r="A34" s="35"/>
      <c r="B34" s="36" t="s">
        <v>55</v>
      </c>
      <c r="C34" s="26"/>
      <c r="D34" s="4"/>
      <c r="E34" s="6"/>
      <c r="F34" s="5"/>
      <c r="G34" s="6"/>
      <c r="H34" s="5"/>
      <c r="I34" s="6"/>
      <c r="J34" s="6"/>
      <c r="K34" s="2"/>
      <c r="L34" s="6"/>
      <c r="M34" s="5"/>
      <c r="N34" s="27"/>
      <c r="O34" s="23"/>
      <c r="P34" s="3" t="s">
        <v>242</v>
      </c>
      <c r="Q34" s="71"/>
    </row>
    <row r="35" spans="1:17" s="29" customFormat="1" ht="16.5">
      <c r="A35" s="30" t="s">
        <v>19</v>
      </c>
      <c r="B35" s="31" t="s">
        <v>56</v>
      </c>
      <c r="C35" s="26" t="s">
        <v>57</v>
      </c>
      <c r="D35" s="4" t="s">
        <v>58</v>
      </c>
      <c r="E35" s="5"/>
      <c r="F35" s="5"/>
      <c r="G35" s="5">
        <v>500</v>
      </c>
      <c r="H35" s="5"/>
      <c r="I35" s="5"/>
      <c r="J35" s="5"/>
      <c r="K35" s="2">
        <v>2000</v>
      </c>
      <c r="L35" s="5"/>
      <c r="M35" s="5">
        <f>SUM(K35*L35)</f>
        <v>0</v>
      </c>
      <c r="N35" s="32"/>
      <c r="O35" s="23"/>
      <c r="P35" s="3"/>
      <c r="Q35" s="71"/>
    </row>
    <row r="36" spans="1:17" s="29" customFormat="1" ht="16.5">
      <c r="A36" s="30" t="s">
        <v>27</v>
      </c>
      <c r="B36" s="31" t="s">
        <v>59</v>
      </c>
      <c r="C36" s="26" t="s">
        <v>60</v>
      </c>
      <c r="D36" s="4" t="s">
        <v>34</v>
      </c>
      <c r="E36" s="5"/>
      <c r="F36" s="5"/>
      <c r="G36" s="5"/>
      <c r="H36" s="5"/>
      <c r="I36" s="5">
        <v>15000</v>
      </c>
      <c r="J36" s="5">
        <v>20000</v>
      </c>
      <c r="K36" s="2">
        <f>10*3</f>
        <v>30</v>
      </c>
      <c r="L36" s="5"/>
      <c r="M36" s="5">
        <f>SUM(K36*L36)</f>
        <v>0</v>
      </c>
      <c r="N36" s="32"/>
      <c r="O36" s="23"/>
      <c r="P36" s="3"/>
      <c r="Q36" s="71"/>
    </row>
    <row r="37" spans="1:17" s="29" customFormat="1" ht="16.5">
      <c r="A37" s="30" t="s">
        <v>31</v>
      </c>
      <c r="B37" s="31" t="s">
        <v>61</v>
      </c>
      <c r="C37" s="26" t="s">
        <v>37</v>
      </c>
      <c r="D37" s="4" t="s">
        <v>34</v>
      </c>
      <c r="E37" s="5"/>
      <c r="F37" s="5"/>
      <c r="G37" s="5"/>
      <c r="H37" s="5">
        <v>1</v>
      </c>
      <c r="I37" s="5"/>
      <c r="J37" s="5">
        <v>300</v>
      </c>
      <c r="K37" s="2">
        <f>10*3</f>
        <v>30</v>
      </c>
      <c r="L37" s="5"/>
      <c r="M37" s="5">
        <f>SUM(K37*L37)</f>
        <v>0</v>
      </c>
      <c r="N37" s="32"/>
      <c r="O37" s="23"/>
      <c r="P37" s="3"/>
      <c r="Q37" s="71"/>
    </row>
    <row r="38" spans="1:17" s="29" customFormat="1" ht="16.5">
      <c r="A38" s="30" t="s">
        <v>35</v>
      </c>
      <c r="B38" s="31" t="s">
        <v>62</v>
      </c>
      <c r="C38" s="26" t="s">
        <v>37</v>
      </c>
      <c r="D38" s="4" t="s">
        <v>34</v>
      </c>
      <c r="E38" s="6"/>
      <c r="F38" s="6"/>
      <c r="G38" s="6"/>
      <c r="H38" s="6"/>
      <c r="I38" s="5">
        <v>15000</v>
      </c>
      <c r="J38" s="5">
        <v>10000</v>
      </c>
      <c r="K38" s="2">
        <f>10*3</f>
        <v>30</v>
      </c>
      <c r="L38" s="6"/>
      <c r="M38" s="5">
        <f>SUM(K38*L38)</f>
        <v>0</v>
      </c>
      <c r="N38" s="27"/>
      <c r="O38" s="23"/>
      <c r="P38" s="3"/>
      <c r="Q38" s="71"/>
    </row>
    <row r="39" spans="1:17" s="29" customFormat="1" ht="17.25" thickBot="1">
      <c r="A39" s="30"/>
      <c r="B39" s="77" t="s">
        <v>12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32"/>
      <c r="O39" s="23">
        <v>1690</v>
      </c>
      <c r="P39" s="28"/>
      <c r="Q39" s="71"/>
    </row>
    <row r="40" spans="1:17" s="29" customFormat="1" ht="17.25" thickBot="1">
      <c r="A40" s="35"/>
      <c r="B40" s="36" t="s">
        <v>63</v>
      </c>
      <c r="C40" s="43"/>
      <c r="D40" s="43"/>
      <c r="E40" s="43"/>
      <c r="F40" s="43"/>
      <c r="G40" s="43"/>
      <c r="H40" s="43"/>
      <c r="I40" s="43"/>
      <c r="J40" s="43"/>
      <c r="K40" s="44"/>
      <c r="L40" s="5"/>
      <c r="M40" s="5"/>
      <c r="N40" s="32"/>
      <c r="O40" s="23"/>
      <c r="P40" s="3" t="s">
        <v>244</v>
      </c>
      <c r="Q40" s="72">
        <v>0.0107</v>
      </c>
    </row>
    <row r="41" spans="1:17" s="29" customFormat="1" ht="16.5">
      <c r="A41" s="30" t="s">
        <v>5</v>
      </c>
      <c r="B41" s="25" t="s">
        <v>64</v>
      </c>
      <c r="C41" s="26" t="s">
        <v>11</v>
      </c>
      <c r="D41" s="4" t="s">
        <v>8</v>
      </c>
      <c r="E41" s="5"/>
      <c r="F41" s="5"/>
      <c r="G41" s="5"/>
      <c r="H41" s="5"/>
      <c r="I41" s="5"/>
      <c r="J41" s="5"/>
      <c r="K41" s="2">
        <v>15</v>
      </c>
      <c r="L41" s="5"/>
      <c r="M41" s="5"/>
      <c r="N41" s="32"/>
      <c r="O41" s="23"/>
      <c r="P41" s="3"/>
      <c r="Q41" s="67" t="s">
        <v>250</v>
      </c>
    </row>
    <row r="42" spans="1:17" ht="45.75">
      <c r="A42" s="30" t="s">
        <v>65</v>
      </c>
      <c r="B42" s="31" t="s">
        <v>66</v>
      </c>
      <c r="C42" s="26" t="s">
        <v>29</v>
      </c>
      <c r="D42" s="4" t="s">
        <v>8</v>
      </c>
      <c r="E42" s="5"/>
      <c r="F42" s="5">
        <v>25</v>
      </c>
      <c r="G42" s="5">
        <v>100</v>
      </c>
      <c r="H42" s="5"/>
      <c r="I42" s="5"/>
      <c r="J42" s="5"/>
      <c r="K42" s="2">
        <v>450</v>
      </c>
      <c r="L42" s="5"/>
      <c r="M42" s="5">
        <f>SUM(K42*L42)</f>
        <v>0</v>
      </c>
      <c r="N42" s="32"/>
      <c r="O42" s="23"/>
      <c r="Q42" s="71" t="s">
        <v>251</v>
      </c>
    </row>
    <row r="43" spans="1:17" s="29" customFormat="1" ht="16.5">
      <c r="A43" s="30" t="s">
        <v>19</v>
      </c>
      <c r="B43" s="31" t="s">
        <v>67</v>
      </c>
      <c r="C43" s="26" t="s">
        <v>68</v>
      </c>
      <c r="D43" s="4" t="s">
        <v>58</v>
      </c>
      <c r="E43" s="5"/>
      <c r="F43" s="5"/>
      <c r="G43" s="5"/>
      <c r="H43" s="5"/>
      <c r="I43" s="5"/>
      <c r="J43" s="5"/>
      <c r="K43" s="2">
        <f>100*3</f>
        <v>300</v>
      </c>
      <c r="L43" s="5"/>
      <c r="M43" s="5"/>
      <c r="N43" s="32"/>
      <c r="O43" s="23"/>
      <c r="P43" s="28"/>
      <c r="Q43" s="71" t="s">
        <v>252</v>
      </c>
    </row>
    <row r="44" spans="1:17" s="29" customFormat="1" ht="30.75">
      <c r="A44" s="30" t="s">
        <v>21</v>
      </c>
      <c r="B44" s="31" t="s">
        <v>69</v>
      </c>
      <c r="C44" s="26" t="s">
        <v>70</v>
      </c>
      <c r="D44" s="4" t="s">
        <v>8</v>
      </c>
      <c r="E44" s="5"/>
      <c r="F44" s="5">
        <v>10</v>
      </c>
      <c r="G44" s="5">
        <v>10</v>
      </c>
      <c r="H44" s="5"/>
      <c r="I44" s="5">
        <v>6</v>
      </c>
      <c r="J44" s="5">
        <v>15</v>
      </c>
      <c r="K44" s="2">
        <v>60</v>
      </c>
      <c r="L44" s="5"/>
      <c r="M44" s="5">
        <f>SUM(K44*L44)</f>
        <v>0</v>
      </c>
      <c r="N44" s="32"/>
      <c r="O44" s="23"/>
      <c r="P44" s="3"/>
      <c r="Q44" s="74">
        <v>6.2</v>
      </c>
    </row>
    <row r="45" spans="1:17" s="29" customFormat="1" ht="17.25" thickBot="1">
      <c r="A45" s="30"/>
      <c r="B45" s="77" t="s">
        <v>12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32"/>
      <c r="O45" s="23">
        <v>4900</v>
      </c>
      <c r="P45" s="3"/>
      <c r="Q45" s="34">
        <v>4847.7</v>
      </c>
    </row>
    <row r="46" spans="1:17" ht="17.25" thickBot="1">
      <c r="A46" s="35"/>
      <c r="B46" s="36" t="s">
        <v>71</v>
      </c>
      <c r="C46" s="43"/>
      <c r="D46" s="43"/>
      <c r="E46" s="43"/>
      <c r="F46" s="43"/>
      <c r="G46" s="43"/>
      <c r="H46" s="43"/>
      <c r="I46" s="43"/>
      <c r="J46" s="43"/>
      <c r="K46" s="44"/>
      <c r="L46" s="5"/>
      <c r="M46" s="5"/>
      <c r="N46" s="32"/>
      <c r="O46" s="23"/>
      <c r="P46" s="28" t="s">
        <v>243</v>
      </c>
      <c r="Q46" s="72">
        <v>0.0031</v>
      </c>
    </row>
    <row r="47" spans="1:17" ht="30.75">
      <c r="A47" s="30" t="s">
        <v>5</v>
      </c>
      <c r="B47" s="25" t="s">
        <v>72</v>
      </c>
      <c r="C47" s="26" t="s">
        <v>70</v>
      </c>
      <c r="D47" s="4" t="s">
        <v>8</v>
      </c>
      <c r="E47" s="5">
        <v>50</v>
      </c>
      <c r="F47" s="5">
        <v>10</v>
      </c>
      <c r="G47" s="5">
        <v>10</v>
      </c>
      <c r="H47" s="5"/>
      <c r="I47" s="5"/>
      <c r="J47" s="5"/>
      <c r="K47" s="2">
        <v>90</v>
      </c>
      <c r="L47" s="5"/>
      <c r="M47" s="5">
        <f>SUM(K47*L47)</f>
        <v>0</v>
      </c>
      <c r="N47" s="32"/>
      <c r="O47" s="23"/>
      <c r="P47" s="28"/>
      <c r="Q47" s="70">
        <v>4.46</v>
      </c>
    </row>
    <row r="48" spans="1:17" ht="16.5">
      <c r="A48" s="30" t="s">
        <v>9</v>
      </c>
      <c r="B48" s="31" t="s">
        <v>73</v>
      </c>
      <c r="C48" s="26" t="s">
        <v>74</v>
      </c>
      <c r="D48" s="4" t="s">
        <v>34</v>
      </c>
      <c r="E48" s="5"/>
      <c r="F48" s="5"/>
      <c r="G48" s="5"/>
      <c r="H48" s="5"/>
      <c r="I48" s="5"/>
      <c r="J48" s="5">
        <v>10000</v>
      </c>
      <c r="K48" s="2">
        <v>15</v>
      </c>
      <c r="L48" s="5"/>
      <c r="M48" s="5">
        <f>SUM(K48*L48)</f>
        <v>0</v>
      </c>
      <c r="N48" s="32"/>
      <c r="O48" s="23"/>
      <c r="Q48" s="70">
        <v>5.67</v>
      </c>
    </row>
    <row r="49" spans="1:17" ht="16.5">
      <c r="A49" s="30" t="s">
        <v>25</v>
      </c>
      <c r="B49" s="31" t="s">
        <v>75</v>
      </c>
      <c r="C49" s="26" t="s">
        <v>76</v>
      </c>
      <c r="D49" s="4" t="s">
        <v>8</v>
      </c>
      <c r="E49" s="5"/>
      <c r="F49" s="5"/>
      <c r="G49" s="5"/>
      <c r="H49" s="5"/>
      <c r="I49" s="5">
        <v>5</v>
      </c>
      <c r="J49" s="5">
        <v>3</v>
      </c>
      <c r="K49" s="2">
        <f>10*3</f>
        <v>30</v>
      </c>
      <c r="L49" s="5"/>
      <c r="M49" s="5">
        <f>SUM(K49*L49)</f>
        <v>0</v>
      </c>
      <c r="N49" s="32"/>
      <c r="O49" s="23"/>
      <c r="Q49" s="74">
        <v>7.046</v>
      </c>
    </row>
    <row r="50" spans="1:17" s="29" customFormat="1" ht="17.25" thickBot="1">
      <c r="A50" s="30"/>
      <c r="B50" s="77" t="s">
        <v>12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32"/>
      <c r="O50" s="23">
        <v>700</v>
      </c>
      <c r="P50" s="3"/>
      <c r="Q50" s="34">
        <v>697.85</v>
      </c>
    </row>
    <row r="51" spans="1:17" ht="17.25" thickBot="1">
      <c r="A51" s="35"/>
      <c r="B51" s="36" t="s">
        <v>77</v>
      </c>
      <c r="C51" s="26"/>
      <c r="D51" s="4"/>
      <c r="E51" s="5"/>
      <c r="F51" s="5"/>
      <c r="G51" s="5"/>
      <c r="H51" s="5"/>
      <c r="I51" s="5"/>
      <c r="J51" s="5"/>
      <c r="K51" s="2"/>
      <c r="L51" s="5"/>
      <c r="M51" s="5"/>
      <c r="N51" s="32"/>
      <c r="O51" s="23"/>
      <c r="P51" s="3" t="s">
        <v>244</v>
      </c>
      <c r="Q51" s="72">
        <v>0.1694</v>
      </c>
    </row>
    <row r="52" spans="1:17" ht="30.75">
      <c r="A52" s="30" t="s">
        <v>5</v>
      </c>
      <c r="B52" s="25" t="s">
        <v>78</v>
      </c>
      <c r="C52" s="26" t="s">
        <v>70</v>
      </c>
      <c r="D52" s="4" t="s">
        <v>8</v>
      </c>
      <c r="E52" s="5"/>
      <c r="F52" s="5"/>
      <c r="G52" s="5"/>
      <c r="H52" s="5"/>
      <c r="I52" s="5"/>
      <c r="J52" s="5">
        <v>300</v>
      </c>
      <c r="K52" s="2">
        <v>500</v>
      </c>
      <c r="L52" s="5"/>
      <c r="M52" s="5">
        <f>SUM(K52*L52)</f>
        <v>0</v>
      </c>
      <c r="N52" s="32"/>
      <c r="O52" s="23"/>
      <c r="Q52" s="70">
        <v>5.6</v>
      </c>
    </row>
    <row r="53" spans="1:17" ht="16.5">
      <c r="A53" s="30" t="s">
        <v>9</v>
      </c>
      <c r="B53" s="31" t="s">
        <v>79</v>
      </c>
      <c r="C53" s="26" t="s">
        <v>80</v>
      </c>
      <c r="D53" s="4" t="s">
        <v>8</v>
      </c>
      <c r="E53" s="5"/>
      <c r="F53" s="5"/>
      <c r="G53" s="5"/>
      <c r="H53" s="5"/>
      <c r="I53" s="5"/>
      <c r="J53" s="5"/>
      <c r="K53" s="2">
        <f>10*3</f>
        <v>30</v>
      </c>
      <c r="L53" s="5"/>
      <c r="M53" s="5"/>
      <c r="N53" s="32"/>
      <c r="O53" s="23"/>
      <c r="Q53" s="74">
        <v>30.5</v>
      </c>
    </row>
    <row r="54" spans="1:17" s="29" customFormat="1" ht="16.5">
      <c r="A54" s="30" t="s">
        <v>65</v>
      </c>
      <c r="B54" s="31" t="s">
        <v>81</v>
      </c>
      <c r="C54" s="26" t="s">
        <v>82</v>
      </c>
      <c r="D54" s="4" t="s">
        <v>8</v>
      </c>
      <c r="E54" s="5"/>
      <c r="F54" s="5"/>
      <c r="G54" s="5"/>
      <c r="H54" s="5"/>
      <c r="I54" s="5">
        <v>2</v>
      </c>
      <c r="J54" s="5"/>
      <c r="K54" s="2">
        <f>2*3</f>
        <v>6</v>
      </c>
      <c r="L54" s="5"/>
      <c r="M54" s="5">
        <f>SUM(K54*L54)</f>
        <v>0</v>
      </c>
      <c r="N54" s="32"/>
      <c r="O54" s="23"/>
      <c r="P54" s="3"/>
      <c r="Q54" s="70">
        <v>59.3</v>
      </c>
    </row>
    <row r="55" spans="1:17" ht="17.25" thickBot="1">
      <c r="A55" s="30"/>
      <c r="B55" s="77" t="s">
        <v>12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32"/>
      <c r="O55" s="23">
        <v>4600</v>
      </c>
      <c r="Q55" s="34">
        <v>3820.8</v>
      </c>
    </row>
    <row r="56" spans="1:17" ht="17.25" thickBot="1">
      <c r="A56" s="35"/>
      <c r="B56" s="36" t="s">
        <v>83</v>
      </c>
      <c r="C56" s="26"/>
      <c r="D56" s="4"/>
      <c r="E56" s="5"/>
      <c r="F56" s="5"/>
      <c r="G56" s="5"/>
      <c r="H56" s="5"/>
      <c r="I56" s="5"/>
      <c r="J56" s="5"/>
      <c r="K56" s="2"/>
      <c r="L56" s="5"/>
      <c r="M56" s="5"/>
      <c r="N56" s="32"/>
      <c r="O56" s="23"/>
      <c r="P56" s="3" t="s">
        <v>242</v>
      </c>
      <c r="Q56" s="71"/>
    </row>
    <row r="57" spans="1:17" s="29" customFormat="1" ht="30.75">
      <c r="A57" s="30" t="s">
        <v>5</v>
      </c>
      <c r="B57" s="25" t="s">
        <v>84</v>
      </c>
      <c r="C57" s="26" t="s">
        <v>85</v>
      </c>
      <c r="D57" s="4" t="s">
        <v>34</v>
      </c>
      <c r="E57" s="5"/>
      <c r="F57" s="5"/>
      <c r="G57" s="5">
        <v>2000</v>
      </c>
      <c r="H57" s="5"/>
      <c r="I57" s="5"/>
      <c r="J57" s="5"/>
      <c r="K57" s="2">
        <f>10*3</f>
        <v>30</v>
      </c>
      <c r="L57" s="5"/>
      <c r="M57" s="5">
        <f>SUM(K57*L57)</f>
        <v>0</v>
      </c>
      <c r="N57" s="32"/>
      <c r="O57" s="23"/>
      <c r="P57" s="3"/>
      <c r="Q57" s="67"/>
    </row>
    <row r="58" spans="1:15" ht="16.5">
      <c r="A58" s="30" t="s">
        <v>9</v>
      </c>
      <c r="B58" s="31" t="s">
        <v>86</v>
      </c>
      <c r="C58" s="26" t="s">
        <v>87</v>
      </c>
      <c r="D58" s="4" t="s">
        <v>34</v>
      </c>
      <c r="E58" s="5"/>
      <c r="F58" s="5"/>
      <c r="G58" s="5"/>
      <c r="H58" s="5"/>
      <c r="I58" s="5"/>
      <c r="J58" s="5"/>
      <c r="K58" s="2">
        <f>2*3</f>
        <v>6</v>
      </c>
      <c r="L58" s="5"/>
      <c r="M58" s="5"/>
      <c r="N58" s="32"/>
      <c r="O58" s="23"/>
    </row>
    <row r="59" spans="1:15" ht="16.5">
      <c r="A59" s="30"/>
      <c r="B59" s="31" t="s">
        <v>88</v>
      </c>
      <c r="C59" s="26" t="s">
        <v>89</v>
      </c>
      <c r="D59" s="4" t="s">
        <v>34</v>
      </c>
      <c r="E59" s="5"/>
      <c r="F59" s="5"/>
      <c r="G59" s="5"/>
      <c r="H59" s="5"/>
      <c r="I59" s="5"/>
      <c r="J59" s="5"/>
      <c r="K59" s="2">
        <v>10</v>
      </c>
      <c r="L59" s="5"/>
      <c r="M59" s="5"/>
      <c r="N59" s="32"/>
      <c r="O59" s="23"/>
    </row>
    <row r="60" spans="1:15" ht="30.75">
      <c r="A60" s="30" t="s">
        <v>65</v>
      </c>
      <c r="B60" s="31" t="s">
        <v>90</v>
      </c>
      <c r="C60" s="26" t="s">
        <v>70</v>
      </c>
      <c r="D60" s="4" t="s">
        <v>8</v>
      </c>
      <c r="E60" s="5"/>
      <c r="F60" s="5">
        <v>6</v>
      </c>
      <c r="G60" s="5">
        <v>6</v>
      </c>
      <c r="H60" s="5"/>
      <c r="I60" s="5"/>
      <c r="J60" s="5"/>
      <c r="K60" s="2">
        <v>60</v>
      </c>
      <c r="L60" s="5"/>
      <c r="M60" s="5">
        <f>SUM(K60*L60)</f>
        <v>0</v>
      </c>
      <c r="N60" s="32"/>
      <c r="O60" s="23"/>
    </row>
    <row r="61" spans="1:15" ht="16.5">
      <c r="A61" s="30" t="s">
        <v>19</v>
      </c>
      <c r="B61" s="31" t="s">
        <v>91</v>
      </c>
      <c r="C61" s="26" t="s">
        <v>92</v>
      </c>
      <c r="D61" s="4" t="s">
        <v>93</v>
      </c>
      <c r="E61" s="5">
        <v>6</v>
      </c>
      <c r="F61" s="5"/>
      <c r="G61" s="5"/>
      <c r="H61" s="5"/>
      <c r="I61" s="5"/>
      <c r="J61" s="5"/>
      <c r="K61" s="2">
        <v>3</v>
      </c>
      <c r="L61" s="5"/>
      <c r="M61" s="5">
        <f>SUM(K61*L61)</f>
        <v>0</v>
      </c>
      <c r="N61" s="32"/>
      <c r="O61" s="23"/>
    </row>
    <row r="62" spans="1:15" ht="16.5">
      <c r="A62" s="30" t="s">
        <v>25</v>
      </c>
      <c r="B62" s="31" t="s">
        <v>94</v>
      </c>
      <c r="C62" s="26" t="s">
        <v>92</v>
      </c>
      <c r="D62" s="4" t="s">
        <v>34</v>
      </c>
      <c r="E62" s="5"/>
      <c r="F62" s="5"/>
      <c r="G62" s="5">
        <v>1000</v>
      </c>
      <c r="H62" s="5"/>
      <c r="I62" s="5"/>
      <c r="J62" s="5"/>
      <c r="K62" s="2">
        <f>5*3</f>
        <v>15</v>
      </c>
      <c r="L62" s="5"/>
      <c r="M62" s="5">
        <f>SUM(K62*L62)</f>
        <v>0</v>
      </c>
      <c r="N62" s="32"/>
      <c r="O62" s="23"/>
    </row>
    <row r="63" spans="1:15" ht="16.5">
      <c r="A63" s="30" t="s">
        <v>27</v>
      </c>
      <c r="B63" s="31" t="s">
        <v>95</v>
      </c>
      <c r="C63" s="26" t="s">
        <v>92</v>
      </c>
      <c r="D63" s="4" t="s">
        <v>96</v>
      </c>
      <c r="E63" s="5"/>
      <c r="F63" s="5"/>
      <c r="G63" s="5"/>
      <c r="H63" s="5"/>
      <c r="I63" s="5"/>
      <c r="J63" s="5"/>
      <c r="K63" s="2">
        <v>9</v>
      </c>
      <c r="L63" s="5"/>
      <c r="M63" s="5"/>
      <c r="N63" s="32"/>
      <c r="O63" s="23"/>
    </row>
    <row r="64" spans="1:15" ht="16.5">
      <c r="A64" s="30" t="s">
        <v>97</v>
      </c>
      <c r="B64" s="31" t="s">
        <v>98</v>
      </c>
      <c r="C64" s="26"/>
      <c r="D64" s="4" t="s">
        <v>8</v>
      </c>
      <c r="E64" s="5"/>
      <c r="F64" s="5"/>
      <c r="G64" s="5"/>
      <c r="H64" s="5"/>
      <c r="I64" s="5"/>
      <c r="J64" s="5"/>
      <c r="K64" s="2">
        <f>1*3</f>
        <v>3</v>
      </c>
      <c r="L64" s="5"/>
      <c r="M64" s="5"/>
      <c r="N64" s="32"/>
      <c r="O64" s="23"/>
    </row>
    <row r="65" spans="1:15" ht="16.5">
      <c r="A65" s="30"/>
      <c r="B65" s="77" t="s">
        <v>12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32"/>
      <c r="O65" s="23">
        <v>2300</v>
      </c>
    </row>
    <row r="66" spans="1:15" ht="16.5">
      <c r="A66" s="30"/>
      <c r="B66" s="3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32"/>
      <c r="O66" s="23"/>
    </row>
    <row r="67" spans="1:15" ht="17.25" thickBot="1">
      <c r="A67" s="30"/>
      <c r="B67" s="3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32"/>
      <c r="O67" s="23"/>
    </row>
    <row r="68" spans="1:17" ht="17.25" thickBot="1">
      <c r="A68" s="35"/>
      <c r="B68" s="36" t="s">
        <v>99</v>
      </c>
      <c r="C68" s="43"/>
      <c r="D68" s="43"/>
      <c r="E68" s="43"/>
      <c r="F68" s="43"/>
      <c r="G68" s="43"/>
      <c r="H68" s="43"/>
      <c r="I68" s="43"/>
      <c r="J68" s="43"/>
      <c r="K68" s="44"/>
      <c r="L68" s="5"/>
      <c r="M68" s="5"/>
      <c r="N68" s="32"/>
      <c r="O68" s="23"/>
      <c r="P68" s="3" t="s">
        <v>244</v>
      </c>
      <c r="Q68" s="72">
        <v>0.276</v>
      </c>
    </row>
    <row r="69" spans="1:17" ht="30.75">
      <c r="A69" s="30" t="s">
        <v>5</v>
      </c>
      <c r="B69" s="25" t="s">
        <v>100</v>
      </c>
      <c r="C69" s="26" t="s">
        <v>29</v>
      </c>
      <c r="D69" s="4" t="s">
        <v>8</v>
      </c>
      <c r="E69" s="5"/>
      <c r="F69" s="5"/>
      <c r="G69" s="5"/>
      <c r="H69" s="5"/>
      <c r="I69" s="5"/>
      <c r="J69" s="5"/>
      <c r="K69" s="2">
        <v>300</v>
      </c>
      <c r="L69" s="5"/>
      <c r="M69" s="5"/>
      <c r="N69" s="32"/>
      <c r="O69" s="23"/>
      <c r="Q69" s="70">
        <v>6.35</v>
      </c>
    </row>
    <row r="70" spans="1:17" ht="30.75">
      <c r="A70" s="30" t="s">
        <v>9</v>
      </c>
      <c r="B70" s="31" t="s">
        <v>101</v>
      </c>
      <c r="C70" s="26" t="s">
        <v>102</v>
      </c>
      <c r="D70" s="4" t="s">
        <v>8</v>
      </c>
      <c r="E70" s="5"/>
      <c r="F70" s="5"/>
      <c r="G70" s="5"/>
      <c r="H70" s="5"/>
      <c r="I70" s="5">
        <v>2000</v>
      </c>
      <c r="J70" s="5"/>
      <c r="K70" s="2">
        <v>300</v>
      </c>
      <c r="L70" s="5"/>
      <c r="M70" s="5">
        <f>SUM(K70*L70)</f>
        <v>0</v>
      </c>
      <c r="N70" s="32"/>
      <c r="O70" s="23"/>
      <c r="Q70" s="70">
        <v>6.2</v>
      </c>
    </row>
    <row r="71" spans="1:17" ht="17.25" thickBot="1">
      <c r="A71" s="30"/>
      <c r="B71" s="77" t="s">
        <v>12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32"/>
      <c r="O71" s="23">
        <v>5200</v>
      </c>
      <c r="Q71" s="34">
        <v>3765</v>
      </c>
    </row>
    <row r="72" spans="1:17" ht="17.25" thickBot="1">
      <c r="A72" s="35"/>
      <c r="B72" s="36" t="s">
        <v>103</v>
      </c>
      <c r="C72" s="43"/>
      <c r="D72" s="43"/>
      <c r="E72" s="43"/>
      <c r="F72" s="43"/>
      <c r="G72" s="43"/>
      <c r="H72" s="43"/>
      <c r="I72" s="43"/>
      <c r="J72" s="43"/>
      <c r="K72" s="44"/>
      <c r="L72" s="5"/>
      <c r="M72" s="5"/>
      <c r="N72" s="32"/>
      <c r="O72" s="23"/>
      <c r="P72" s="3" t="s">
        <v>244</v>
      </c>
      <c r="Q72" s="72">
        <v>0.1273</v>
      </c>
    </row>
    <row r="73" spans="1:17" ht="16.5">
      <c r="A73" s="30" t="s">
        <v>5</v>
      </c>
      <c r="B73" s="45" t="s">
        <v>104</v>
      </c>
      <c r="C73" s="26" t="s">
        <v>105</v>
      </c>
      <c r="D73" s="4" t="s">
        <v>34</v>
      </c>
      <c r="E73" s="5"/>
      <c r="F73" s="5"/>
      <c r="G73" s="5"/>
      <c r="H73" s="5"/>
      <c r="I73" s="5"/>
      <c r="J73" s="5">
        <v>10000</v>
      </c>
      <c r="K73" s="2">
        <v>300</v>
      </c>
      <c r="L73" s="5"/>
      <c r="M73" s="5">
        <f>SUM(K73*L73)</f>
        <v>0</v>
      </c>
      <c r="N73" s="32"/>
      <c r="O73" s="23"/>
      <c r="Q73" s="70">
        <v>4.8</v>
      </c>
    </row>
    <row r="74" spans="1:17" ht="17.25" thickBot="1">
      <c r="A74" s="30"/>
      <c r="B74" s="77" t="s">
        <v>12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32"/>
      <c r="O74" s="23">
        <v>1650</v>
      </c>
      <c r="Q74" s="34">
        <v>1440</v>
      </c>
    </row>
    <row r="75" spans="1:17" ht="17.25" thickBot="1">
      <c r="A75" s="35"/>
      <c r="B75" s="36" t="s">
        <v>106</v>
      </c>
      <c r="C75" s="43"/>
      <c r="D75" s="43"/>
      <c r="E75" s="43"/>
      <c r="F75" s="43"/>
      <c r="G75" s="43"/>
      <c r="H75" s="43"/>
      <c r="I75" s="43"/>
      <c r="J75" s="43"/>
      <c r="K75" s="44"/>
      <c r="L75" s="5"/>
      <c r="M75" s="5"/>
      <c r="N75" s="32"/>
      <c r="O75" s="23"/>
      <c r="P75" s="3" t="s">
        <v>245</v>
      </c>
      <c r="Q75" s="72">
        <v>0.1292</v>
      </c>
    </row>
    <row r="76" spans="1:17" ht="16.5">
      <c r="A76" s="30" t="s">
        <v>9</v>
      </c>
      <c r="B76" s="31" t="s">
        <v>107</v>
      </c>
      <c r="C76" s="26" t="s">
        <v>108</v>
      </c>
      <c r="D76" s="4" t="s">
        <v>8</v>
      </c>
      <c r="E76" s="5">
        <v>30</v>
      </c>
      <c r="F76" s="5">
        <v>200</v>
      </c>
      <c r="G76" s="5">
        <v>500</v>
      </c>
      <c r="H76" s="5"/>
      <c r="I76" s="5">
        <v>5</v>
      </c>
      <c r="J76" s="5"/>
      <c r="K76" s="2">
        <v>15000</v>
      </c>
      <c r="L76" s="5"/>
      <c r="M76" s="5">
        <f>SUM(K76*L76)</f>
        <v>0</v>
      </c>
      <c r="N76" s="32"/>
      <c r="O76" s="23"/>
      <c r="Q76" s="70">
        <v>5.23</v>
      </c>
    </row>
    <row r="77" spans="1:17" ht="17.25" thickBot="1">
      <c r="A77" s="30"/>
      <c r="B77" s="77" t="s">
        <v>12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32"/>
      <c r="O77" s="23">
        <v>36000</v>
      </c>
      <c r="Q77" s="34">
        <v>31350</v>
      </c>
    </row>
    <row r="78" spans="1:17" ht="17.25" thickBot="1">
      <c r="A78" s="35"/>
      <c r="B78" s="36" t="s">
        <v>109</v>
      </c>
      <c r="C78" s="43"/>
      <c r="D78" s="43"/>
      <c r="E78" s="43"/>
      <c r="F78" s="43"/>
      <c r="G78" s="43"/>
      <c r="H78" s="43"/>
      <c r="I78" s="43"/>
      <c r="J78" s="43"/>
      <c r="K78" s="44"/>
      <c r="L78" s="5"/>
      <c r="M78" s="5"/>
      <c r="N78" s="32"/>
      <c r="O78" s="23"/>
      <c r="P78" s="28" t="s">
        <v>243</v>
      </c>
      <c r="Q78" s="73">
        <v>0.3</v>
      </c>
    </row>
    <row r="79" spans="1:17" ht="16.5">
      <c r="A79" s="30" t="s">
        <v>5</v>
      </c>
      <c r="B79" s="25" t="s">
        <v>110</v>
      </c>
      <c r="C79" s="26" t="s">
        <v>111</v>
      </c>
      <c r="D79" s="4" t="s">
        <v>34</v>
      </c>
      <c r="E79" s="5"/>
      <c r="F79" s="5"/>
      <c r="G79" s="5"/>
      <c r="H79" s="5"/>
      <c r="I79" s="5"/>
      <c r="J79" s="5"/>
      <c r="K79" s="2">
        <v>1</v>
      </c>
      <c r="L79" s="5"/>
      <c r="M79" s="5" t="e">
        <f>SUM(#REF!*L79)</f>
        <v>#REF!</v>
      </c>
      <c r="N79" s="32"/>
      <c r="O79" s="23"/>
      <c r="Q79" s="70">
        <v>140</v>
      </c>
    </row>
    <row r="80" spans="1:17" ht="16.5">
      <c r="A80" s="30"/>
      <c r="B80" s="77" t="s">
        <v>12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32"/>
      <c r="O80" s="23">
        <v>200</v>
      </c>
      <c r="Q80" s="34">
        <v>140</v>
      </c>
    </row>
    <row r="81" spans="1:15" ht="17.25" thickBot="1">
      <c r="A81" s="30"/>
      <c r="B81" s="3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32"/>
      <c r="O81" s="23"/>
    </row>
    <row r="82" spans="1:17" ht="17.25" thickBot="1">
      <c r="A82" s="35"/>
      <c r="B82" s="36" t="s">
        <v>112</v>
      </c>
      <c r="C82" s="43"/>
      <c r="D82" s="43"/>
      <c r="E82" s="43"/>
      <c r="F82" s="43"/>
      <c r="G82" s="43"/>
      <c r="H82" s="43"/>
      <c r="I82" s="43"/>
      <c r="J82" s="43"/>
      <c r="K82" s="44"/>
      <c r="L82" s="5"/>
      <c r="M82" s="5"/>
      <c r="N82" s="32"/>
      <c r="O82" s="23"/>
      <c r="P82" s="3" t="s">
        <v>245</v>
      </c>
      <c r="Q82" s="72">
        <v>0.0345</v>
      </c>
    </row>
    <row r="83" spans="1:17" ht="135.75">
      <c r="A83" s="30" t="s">
        <v>5</v>
      </c>
      <c r="B83" s="25" t="s">
        <v>113</v>
      </c>
      <c r="C83" s="26" t="s">
        <v>114</v>
      </c>
      <c r="D83" s="46" t="s">
        <v>34</v>
      </c>
      <c r="E83" s="5"/>
      <c r="F83" s="5"/>
      <c r="G83" s="5"/>
      <c r="H83" s="5"/>
      <c r="I83" s="5">
        <v>10000</v>
      </c>
      <c r="J83" s="5">
        <v>200</v>
      </c>
      <c r="K83" s="2">
        <v>10000</v>
      </c>
      <c r="L83" s="5"/>
      <c r="M83" s="5"/>
      <c r="N83" s="32"/>
      <c r="O83" s="23"/>
      <c r="Q83" s="70">
        <v>2.8</v>
      </c>
    </row>
    <row r="84" spans="1:17" ht="16.5">
      <c r="A84" s="30"/>
      <c r="B84" s="77" t="s">
        <v>12</v>
      </c>
      <c r="C84" s="77"/>
      <c r="D84" s="77"/>
      <c r="E84" s="77"/>
      <c r="F84" s="77"/>
      <c r="G84" s="77"/>
      <c r="H84" s="77"/>
      <c r="I84" s="77"/>
      <c r="J84" s="77"/>
      <c r="K84" s="77"/>
      <c r="L84" s="5"/>
      <c r="M84" s="5"/>
      <c r="N84" s="32"/>
      <c r="O84" s="23">
        <v>29000</v>
      </c>
      <c r="Q84" s="34">
        <v>28000</v>
      </c>
    </row>
    <row r="85" spans="1:15" ht="17.25" thickBot="1">
      <c r="A85" s="30"/>
      <c r="B85" s="3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32"/>
      <c r="O85" s="23"/>
    </row>
    <row r="86" spans="1:17" ht="17.25" thickBot="1">
      <c r="A86" s="35"/>
      <c r="B86" s="36" t="s">
        <v>115</v>
      </c>
      <c r="C86" s="43"/>
      <c r="D86" s="43"/>
      <c r="E86" s="43"/>
      <c r="F86" s="43"/>
      <c r="G86" s="43"/>
      <c r="H86" s="43"/>
      <c r="I86" s="43"/>
      <c r="J86" s="43"/>
      <c r="K86" s="44"/>
      <c r="L86" s="5"/>
      <c r="M86" s="5"/>
      <c r="N86" s="32"/>
      <c r="O86" s="23"/>
      <c r="P86" s="3" t="s">
        <v>246</v>
      </c>
      <c r="Q86" s="72">
        <v>0.363</v>
      </c>
    </row>
    <row r="87" spans="1:17" ht="75.75">
      <c r="A87" s="30" t="s">
        <v>5</v>
      </c>
      <c r="B87" s="25" t="s">
        <v>116</v>
      </c>
      <c r="C87" s="26" t="s">
        <v>117</v>
      </c>
      <c r="D87" s="46" t="s">
        <v>8</v>
      </c>
      <c r="E87" s="5"/>
      <c r="F87" s="5"/>
      <c r="G87" s="5"/>
      <c r="H87" s="5"/>
      <c r="I87" s="5">
        <v>10000</v>
      </c>
      <c r="J87" s="5">
        <v>200</v>
      </c>
      <c r="K87" s="2">
        <v>600</v>
      </c>
      <c r="L87" s="5"/>
      <c r="M87" s="5"/>
      <c r="N87" s="32"/>
      <c r="O87" s="23"/>
      <c r="Q87" s="70">
        <v>27.6</v>
      </c>
    </row>
    <row r="88" spans="1:17" ht="17.25" thickBot="1">
      <c r="A88" s="30"/>
      <c r="B88" s="77" t="s">
        <v>12</v>
      </c>
      <c r="C88" s="77"/>
      <c r="D88" s="77"/>
      <c r="E88" s="77"/>
      <c r="F88" s="77"/>
      <c r="G88" s="77"/>
      <c r="H88" s="77"/>
      <c r="I88" s="77"/>
      <c r="J88" s="77"/>
      <c r="K88" s="77"/>
      <c r="L88" s="5"/>
      <c r="M88" s="5"/>
      <c r="N88" s="32"/>
      <c r="O88" s="23">
        <v>26000</v>
      </c>
      <c r="Q88" s="34">
        <v>16560</v>
      </c>
    </row>
    <row r="89" spans="1:16" ht="17.25" thickBot="1">
      <c r="A89" s="35"/>
      <c r="B89" s="36" t="s">
        <v>118</v>
      </c>
      <c r="C89" s="43"/>
      <c r="D89" s="43"/>
      <c r="E89" s="43"/>
      <c r="F89" s="43"/>
      <c r="G89" s="43"/>
      <c r="H89" s="43"/>
      <c r="I89" s="43"/>
      <c r="J89" s="43"/>
      <c r="K89" s="44"/>
      <c r="L89" s="5"/>
      <c r="M89" s="5"/>
      <c r="N89" s="32"/>
      <c r="O89" s="23"/>
      <c r="P89" s="3" t="s">
        <v>242</v>
      </c>
    </row>
    <row r="90" spans="1:15" ht="90.75">
      <c r="A90" s="30" t="s">
        <v>5</v>
      </c>
      <c r="B90" s="25" t="s">
        <v>119</v>
      </c>
      <c r="C90" s="26" t="s">
        <v>120</v>
      </c>
      <c r="D90" s="4" t="s">
        <v>8</v>
      </c>
      <c r="E90" s="5"/>
      <c r="F90" s="5"/>
      <c r="G90" s="5"/>
      <c r="H90" s="5"/>
      <c r="I90" s="5"/>
      <c r="J90" s="5"/>
      <c r="K90" s="2">
        <v>900</v>
      </c>
      <c r="L90" s="5"/>
      <c r="M90" s="5"/>
      <c r="N90" s="32"/>
      <c r="O90" s="23"/>
    </row>
    <row r="91" spans="1:15" ht="17.25" thickBot="1">
      <c r="A91" s="30"/>
      <c r="B91" s="77" t="s">
        <v>12</v>
      </c>
      <c r="C91" s="77"/>
      <c r="D91" s="77"/>
      <c r="E91" s="77"/>
      <c r="F91" s="77"/>
      <c r="G91" s="77"/>
      <c r="H91" s="77"/>
      <c r="I91" s="77"/>
      <c r="J91" s="77"/>
      <c r="K91" s="77"/>
      <c r="L91" s="5"/>
      <c r="M91" s="5"/>
      <c r="N91" s="32"/>
      <c r="O91" s="23">
        <v>1350</v>
      </c>
    </row>
    <row r="92" spans="1:17" ht="17.25" thickBot="1">
      <c r="A92" s="35"/>
      <c r="B92" s="36" t="s">
        <v>121</v>
      </c>
      <c r="C92" s="43"/>
      <c r="D92" s="43"/>
      <c r="E92" s="43"/>
      <c r="F92" s="43"/>
      <c r="G92" s="43"/>
      <c r="H92" s="43"/>
      <c r="I92" s="43"/>
      <c r="J92" s="43"/>
      <c r="K92" s="44"/>
      <c r="L92" s="5"/>
      <c r="M92" s="5"/>
      <c r="N92" s="32"/>
      <c r="O92" s="23"/>
      <c r="P92" s="3" t="s">
        <v>245</v>
      </c>
      <c r="Q92" s="72">
        <v>0.0263</v>
      </c>
    </row>
    <row r="93" spans="1:17" ht="75.75">
      <c r="A93" s="30" t="s">
        <v>5</v>
      </c>
      <c r="B93" s="25" t="s">
        <v>122</v>
      </c>
      <c r="C93" s="26" t="s">
        <v>123</v>
      </c>
      <c r="D93" s="4" t="s">
        <v>8</v>
      </c>
      <c r="E93" s="5"/>
      <c r="F93" s="5"/>
      <c r="G93" s="5"/>
      <c r="H93" s="5"/>
      <c r="I93" s="5"/>
      <c r="J93" s="5"/>
      <c r="K93" s="2">
        <v>30</v>
      </c>
      <c r="L93" s="5"/>
      <c r="M93" s="5"/>
      <c r="N93" s="32"/>
      <c r="O93" s="23"/>
      <c r="Q93" s="34">
        <v>5.68</v>
      </c>
    </row>
    <row r="94" spans="1:17" ht="17.25" thickBot="1">
      <c r="A94" s="30"/>
      <c r="B94" s="78" t="s">
        <v>12</v>
      </c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32"/>
      <c r="O94" s="23">
        <v>350</v>
      </c>
      <c r="Q94" s="34">
        <v>340.8</v>
      </c>
    </row>
    <row r="95" spans="1:17" ht="17.25" thickBot="1">
      <c r="A95" s="35"/>
      <c r="B95" s="36" t="s">
        <v>124</v>
      </c>
      <c r="C95" s="43"/>
      <c r="D95" s="43"/>
      <c r="E95" s="43"/>
      <c r="F95" s="43"/>
      <c r="G95" s="43"/>
      <c r="H95" s="43"/>
      <c r="I95" s="43"/>
      <c r="J95" s="43"/>
      <c r="K95" s="44"/>
      <c r="L95" s="5"/>
      <c r="M95" s="5"/>
      <c r="N95" s="32"/>
      <c r="O95" s="23"/>
      <c r="P95" s="3" t="s">
        <v>247</v>
      </c>
      <c r="Q95" s="72">
        <v>0.275</v>
      </c>
    </row>
    <row r="96" spans="1:17" ht="90.75">
      <c r="A96" s="30" t="s">
        <v>5</v>
      </c>
      <c r="B96" s="25" t="s">
        <v>125</v>
      </c>
      <c r="C96" s="26" t="s">
        <v>126</v>
      </c>
      <c r="D96" s="4" t="s">
        <v>8</v>
      </c>
      <c r="E96" s="5"/>
      <c r="F96" s="5"/>
      <c r="G96" s="5"/>
      <c r="H96" s="5"/>
      <c r="I96" s="5"/>
      <c r="J96" s="5"/>
      <c r="K96" s="2">
        <v>100</v>
      </c>
      <c r="L96" s="5"/>
      <c r="M96" s="5"/>
      <c r="N96" s="32"/>
      <c r="O96" s="23"/>
      <c r="Q96" s="70">
        <v>2.9</v>
      </c>
    </row>
    <row r="97" spans="1:17" ht="17.25" thickBot="1">
      <c r="A97" s="30"/>
      <c r="B97" s="77" t="s">
        <v>12</v>
      </c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32"/>
      <c r="O97" s="23">
        <v>2000</v>
      </c>
      <c r="Q97" s="34">
        <v>1450</v>
      </c>
    </row>
    <row r="98" spans="1:16" ht="17.25" thickBot="1">
      <c r="A98" s="35"/>
      <c r="B98" s="36" t="s">
        <v>127</v>
      </c>
      <c r="C98" s="43"/>
      <c r="D98" s="43"/>
      <c r="E98" s="43"/>
      <c r="F98" s="43"/>
      <c r="G98" s="43"/>
      <c r="H98" s="43"/>
      <c r="I98" s="43"/>
      <c r="J98" s="43"/>
      <c r="K98" s="44"/>
      <c r="L98" s="5"/>
      <c r="M98" s="5"/>
      <c r="N98" s="32"/>
      <c r="O98" s="23"/>
      <c r="P98" s="3" t="s">
        <v>242</v>
      </c>
    </row>
    <row r="99" spans="1:15" ht="30.75">
      <c r="A99" s="30"/>
      <c r="B99" s="25" t="s">
        <v>128</v>
      </c>
      <c r="C99" s="26"/>
      <c r="D99" s="4" t="s">
        <v>96</v>
      </c>
      <c r="E99" s="5"/>
      <c r="F99" s="5"/>
      <c r="G99" s="5"/>
      <c r="H99" s="5"/>
      <c r="I99" s="5"/>
      <c r="J99" s="5"/>
      <c r="K99" s="2">
        <f>1*3</f>
        <v>3</v>
      </c>
      <c r="L99" s="5"/>
      <c r="M99" s="5"/>
      <c r="N99" s="32"/>
      <c r="O99" s="23"/>
    </row>
    <row r="100" spans="1:15" ht="90.75">
      <c r="A100" s="30" t="s">
        <v>129</v>
      </c>
      <c r="B100" s="25" t="s">
        <v>130</v>
      </c>
      <c r="C100" s="26" t="s">
        <v>131</v>
      </c>
      <c r="D100" s="4" t="s">
        <v>34</v>
      </c>
      <c r="E100" s="5"/>
      <c r="F100" s="5"/>
      <c r="G100" s="5"/>
      <c r="H100" s="5"/>
      <c r="I100" s="5"/>
      <c r="J100" s="5"/>
      <c r="K100" s="2">
        <v>6</v>
      </c>
      <c r="L100" s="5"/>
      <c r="M100" s="5"/>
      <c r="N100" s="32"/>
      <c r="O100" s="23"/>
    </row>
    <row r="101" spans="1:15" ht="39" customHeight="1">
      <c r="A101" s="30"/>
      <c r="B101" s="25" t="s">
        <v>132</v>
      </c>
      <c r="C101" s="26" t="s">
        <v>133</v>
      </c>
      <c r="D101" s="4" t="s">
        <v>134</v>
      </c>
      <c r="E101" s="5"/>
      <c r="F101" s="5"/>
      <c r="G101" s="5"/>
      <c r="H101" s="5"/>
      <c r="I101" s="5"/>
      <c r="J101" s="5"/>
      <c r="K101" s="2">
        <v>6000</v>
      </c>
      <c r="L101" s="5"/>
      <c r="M101" s="5"/>
      <c r="N101" s="32"/>
      <c r="O101" s="23"/>
    </row>
    <row r="102" spans="1:15" ht="39" customHeight="1">
      <c r="A102" s="30"/>
      <c r="B102" s="25" t="s">
        <v>135</v>
      </c>
      <c r="C102" s="26" t="s">
        <v>136</v>
      </c>
      <c r="D102" s="4" t="s">
        <v>8</v>
      </c>
      <c r="E102" s="5"/>
      <c r="F102" s="5"/>
      <c r="G102" s="5"/>
      <c r="H102" s="5"/>
      <c r="I102" s="5"/>
      <c r="J102" s="5"/>
      <c r="K102" s="2">
        <v>60</v>
      </c>
      <c r="L102" s="5"/>
      <c r="M102" s="5"/>
      <c r="N102" s="32"/>
      <c r="O102" s="23"/>
    </row>
    <row r="103" spans="1:15" ht="39" customHeight="1">
      <c r="A103" s="30"/>
      <c r="B103" s="25" t="s">
        <v>137</v>
      </c>
      <c r="C103" s="26" t="s">
        <v>138</v>
      </c>
      <c r="D103" s="4" t="s">
        <v>8</v>
      </c>
      <c r="E103" s="5"/>
      <c r="F103" s="5"/>
      <c r="G103" s="5"/>
      <c r="H103" s="5"/>
      <c r="I103" s="5"/>
      <c r="J103" s="5"/>
      <c r="K103" s="2">
        <v>8</v>
      </c>
      <c r="L103" s="5"/>
      <c r="M103" s="5"/>
      <c r="N103" s="32"/>
      <c r="O103" s="23"/>
    </row>
    <row r="104" spans="1:15" ht="39" customHeight="1">
      <c r="A104" s="30"/>
      <c r="B104" s="25" t="s">
        <v>139</v>
      </c>
      <c r="C104" s="26" t="s">
        <v>140</v>
      </c>
      <c r="D104" s="4" t="s">
        <v>141</v>
      </c>
      <c r="E104" s="5"/>
      <c r="F104" s="5"/>
      <c r="G104" s="5"/>
      <c r="H104" s="5"/>
      <c r="I104" s="5"/>
      <c r="J104" s="5"/>
      <c r="K104" s="2">
        <v>900</v>
      </c>
      <c r="L104" s="5"/>
      <c r="M104" s="5"/>
      <c r="N104" s="32"/>
      <c r="O104" s="23"/>
    </row>
    <row r="105" spans="1:15" ht="51" customHeight="1">
      <c r="A105" s="30"/>
      <c r="B105" s="25" t="s">
        <v>142</v>
      </c>
      <c r="C105" s="26" t="s">
        <v>254</v>
      </c>
      <c r="D105" s="4" t="s">
        <v>134</v>
      </c>
      <c r="E105" s="5"/>
      <c r="F105" s="5"/>
      <c r="G105" s="5"/>
      <c r="H105" s="5"/>
      <c r="I105" s="5"/>
      <c r="J105" s="5"/>
      <c r="K105" s="2">
        <v>600</v>
      </c>
      <c r="L105" s="5"/>
      <c r="M105" s="5"/>
      <c r="N105" s="32"/>
      <c r="O105" s="23"/>
    </row>
    <row r="106" spans="1:15" ht="59.25" customHeight="1">
      <c r="A106" s="45"/>
      <c r="B106" s="25" t="s">
        <v>143</v>
      </c>
      <c r="C106" s="26" t="s">
        <v>144</v>
      </c>
      <c r="D106" s="4" t="s">
        <v>134</v>
      </c>
      <c r="E106" s="5"/>
      <c r="F106" s="5"/>
      <c r="G106" s="5"/>
      <c r="H106" s="5"/>
      <c r="I106" s="5"/>
      <c r="J106" s="5"/>
      <c r="K106" s="2">
        <v>60</v>
      </c>
      <c r="L106" s="5"/>
      <c r="M106" s="5"/>
      <c r="N106" s="32"/>
      <c r="O106" s="23"/>
    </row>
    <row r="107" spans="1:15" ht="59.25" customHeight="1">
      <c r="A107" s="45"/>
      <c r="B107" s="25" t="s">
        <v>145</v>
      </c>
      <c r="C107" s="26" t="s">
        <v>146</v>
      </c>
      <c r="D107" s="4" t="s">
        <v>134</v>
      </c>
      <c r="E107" s="5"/>
      <c r="F107" s="5"/>
      <c r="G107" s="5"/>
      <c r="H107" s="5"/>
      <c r="I107" s="5"/>
      <c r="J107" s="5"/>
      <c r="K107" s="2">
        <v>3000</v>
      </c>
      <c r="L107" s="5"/>
      <c r="M107" s="5"/>
      <c r="N107" s="32"/>
      <c r="O107" s="23"/>
    </row>
    <row r="108" spans="1:15" ht="59.25" customHeight="1">
      <c r="A108" s="45"/>
      <c r="B108" s="25" t="s">
        <v>147</v>
      </c>
      <c r="C108" s="26" t="s">
        <v>148</v>
      </c>
      <c r="D108" s="4" t="s">
        <v>134</v>
      </c>
      <c r="E108" s="5"/>
      <c r="F108" s="5"/>
      <c r="G108" s="5"/>
      <c r="H108" s="5"/>
      <c r="I108" s="5"/>
      <c r="J108" s="5"/>
      <c r="K108" s="2">
        <v>3000</v>
      </c>
      <c r="L108" s="5"/>
      <c r="M108" s="5"/>
      <c r="N108" s="32"/>
      <c r="O108" s="23"/>
    </row>
    <row r="109" spans="1:15" ht="59.25" customHeight="1">
      <c r="A109" s="45"/>
      <c r="B109" s="25" t="s">
        <v>149</v>
      </c>
      <c r="C109" s="26" t="s">
        <v>148</v>
      </c>
      <c r="D109" s="4" t="s">
        <v>134</v>
      </c>
      <c r="E109" s="5"/>
      <c r="F109" s="5"/>
      <c r="G109" s="5"/>
      <c r="H109" s="5"/>
      <c r="I109" s="5"/>
      <c r="J109" s="5"/>
      <c r="K109" s="2">
        <v>2500</v>
      </c>
      <c r="L109" s="5"/>
      <c r="M109" s="5"/>
      <c r="N109" s="32"/>
      <c r="O109" s="23"/>
    </row>
    <row r="110" spans="1:15" ht="59.25" customHeight="1">
      <c r="A110" s="45"/>
      <c r="B110" s="25" t="s">
        <v>150</v>
      </c>
      <c r="C110" s="26" t="s">
        <v>151</v>
      </c>
      <c r="D110" s="4" t="s">
        <v>152</v>
      </c>
      <c r="E110" s="5"/>
      <c r="F110" s="5"/>
      <c r="G110" s="5"/>
      <c r="H110" s="5"/>
      <c r="I110" s="5"/>
      <c r="J110" s="5"/>
      <c r="K110" s="2">
        <v>18</v>
      </c>
      <c r="L110" s="5"/>
      <c r="M110" s="5"/>
      <c r="N110" s="32"/>
      <c r="O110" s="23"/>
    </row>
    <row r="111" spans="1:15" ht="59.25" customHeight="1">
      <c r="A111" s="45"/>
      <c r="B111" s="25" t="s">
        <v>153</v>
      </c>
      <c r="C111" s="26" t="s">
        <v>154</v>
      </c>
      <c r="D111" s="4" t="s">
        <v>152</v>
      </c>
      <c r="E111" s="5"/>
      <c r="F111" s="5"/>
      <c r="G111" s="5"/>
      <c r="H111" s="5"/>
      <c r="I111" s="5"/>
      <c r="J111" s="5"/>
      <c r="K111" s="2">
        <v>8</v>
      </c>
      <c r="L111" s="5"/>
      <c r="M111" s="5"/>
      <c r="N111" s="32"/>
      <c r="O111" s="23"/>
    </row>
    <row r="112" spans="1:15" ht="59.25" customHeight="1">
      <c r="A112" s="45"/>
      <c r="B112" s="25" t="s">
        <v>155</v>
      </c>
      <c r="C112" s="26" t="s">
        <v>156</v>
      </c>
      <c r="D112" s="4" t="s">
        <v>152</v>
      </c>
      <c r="E112" s="5"/>
      <c r="F112" s="5"/>
      <c r="G112" s="5"/>
      <c r="H112" s="5"/>
      <c r="I112" s="5"/>
      <c r="J112" s="5"/>
      <c r="K112" s="2">
        <v>8</v>
      </c>
      <c r="L112" s="5"/>
      <c r="M112" s="5"/>
      <c r="N112" s="32"/>
      <c r="O112" s="23"/>
    </row>
    <row r="113" spans="1:15" ht="36.75" customHeight="1">
      <c r="A113" s="45"/>
      <c r="B113" s="25" t="s">
        <v>157</v>
      </c>
      <c r="C113" s="26" t="s">
        <v>158</v>
      </c>
      <c r="D113" s="4" t="s">
        <v>8</v>
      </c>
      <c r="E113" s="5"/>
      <c r="F113" s="5"/>
      <c r="G113" s="5"/>
      <c r="H113" s="5"/>
      <c r="I113" s="5"/>
      <c r="J113" s="5"/>
      <c r="K113" s="2">
        <v>21</v>
      </c>
      <c r="L113" s="5"/>
      <c r="M113" s="5"/>
      <c r="N113" s="32"/>
      <c r="O113" s="23"/>
    </row>
    <row r="114" spans="1:15" ht="45.75" customHeight="1">
      <c r="A114" s="45"/>
      <c r="B114" s="25" t="s">
        <v>159</v>
      </c>
      <c r="C114" s="26"/>
      <c r="D114" s="4" t="s">
        <v>160</v>
      </c>
      <c r="E114" s="5"/>
      <c r="F114" s="5"/>
      <c r="G114" s="5"/>
      <c r="H114" s="5"/>
      <c r="I114" s="5"/>
      <c r="J114" s="5"/>
      <c r="K114" s="2">
        <v>600</v>
      </c>
      <c r="L114" s="5"/>
      <c r="M114" s="5"/>
      <c r="N114" s="32"/>
      <c r="O114" s="23"/>
    </row>
    <row r="115" spans="1:15" ht="39" customHeight="1">
      <c r="A115" s="45"/>
      <c r="B115" s="25" t="s">
        <v>161</v>
      </c>
      <c r="C115" s="26" t="s">
        <v>162</v>
      </c>
      <c r="D115" s="4" t="s">
        <v>34</v>
      </c>
      <c r="E115" s="5"/>
      <c r="F115" s="5"/>
      <c r="G115" s="5"/>
      <c r="H115" s="5"/>
      <c r="I115" s="5"/>
      <c r="J115" s="5"/>
      <c r="K115" s="2">
        <v>15</v>
      </c>
      <c r="L115" s="5"/>
      <c r="M115" s="5"/>
      <c r="N115" s="32"/>
      <c r="O115" s="23"/>
    </row>
    <row r="116" spans="1:15" ht="101.25" customHeight="1">
      <c r="A116" s="30"/>
      <c r="B116" s="31" t="s">
        <v>163</v>
      </c>
      <c r="C116" s="26" t="s">
        <v>164</v>
      </c>
      <c r="D116" s="4" t="s">
        <v>34</v>
      </c>
      <c r="E116" s="5"/>
      <c r="F116" s="5"/>
      <c r="G116" s="5"/>
      <c r="H116" s="5"/>
      <c r="I116" s="5"/>
      <c r="J116" s="5"/>
      <c r="K116" s="2">
        <v>5</v>
      </c>
      <c r="L116" s="5"/>
      <c r="M116" s="5"/>
      <c r="N116" s="32"/>
      <c r="O116" s="23"/>
    </row>
    <row r="117" spans="1:15" ht="74.25" customHeight="1">
      <c r="A117" s="30"/>
      <c r="B117" s="31" t="s">
        <v>165</v>
      </c>
      <c r="C117" s="26" t="s">
        <v>164</v>
      </c>
      <c r="D117" s="4" t="s">
        <v>34</v>
      </c>
      <c r="E117" s="5"/>
      <c r="F117" s="5"/>
      <c r="G117" s="5"/>
      <c r="H117" s="5"/>
      <c r="I117" s="5"/>
      <c r="J117" s="5"/>
      <c r="K117" s="2">
        <v>8</v>
      </c>
      <c r="L117" s="5"/>
      <c r="M117" s="5"/>
      <c r="N117" s="32"/>
      <c r="O117" s="23"/>
    </row>
    <row r="118" spans="1:15" ht="16.5">
      <c r="A118" s="30"/>
      <c r="B118" s="79" t="s">
        <v>12</v>
      </c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32"/>
      <c r="O118" s="47">
        <v>29000</v>
      </c>
    </row>
    <row r="119" spans="1:15" ht="17.25" thickBot="1">
      <c r="A119" s="30"/>
      <c r="B119" s="48"/>
      <c r="C119" s="43"/>
      <c r="D119" s="43"/>
      <c r="E119" s="43"/>
      <c r="F119" s="43"/>
      <c r="G119" s="43"/>
      <c r="H119" s="43"/>
      <c r="I119" s="43"/>
      <c r="J119" s="43"/>
      <c r="K119" s="44"/>
      <c r="L119" s="5"/>
      <c r="M119" s="5"/>
      <c r="N119" s="32"/>
      <c r="O119" s="23"/>
    </row>
    <row r="120" spans="1:17" ht="17.25" thickBot="1">
      <c r="A120" s="35"/>
      <c r="B120" s="36" t="s">
        <v>166</v>
      </c>
      <c r="C120" s="43"/>
      <c r="D120" s="43"/>
      <c r="E120" s="43"/>
      <c r="F120" s="43"/>
      <c r="G120" s="43"/>
      <c r="H120" s="43"/>
      <c r="I120" s="43"/>
      <c r="J120" s="43"/>
      <c r="K120" s="44"/>
      <c r="L120" s="5"/>
      <c r="M120" s="5"/>
      <c r="N120" s="32"/>
      <c r="O120" s="23"/>
      <c r="P120" s="3" t="s">
        <v>246</v>
      </c>
      <c r="Q120" s="72">
        <v>0.0909</v>
      </c>
    </row>
    <row r="121" spans="1:17" ht="16.5">
      <c r="A121" s="49" t="s">
        <v>5</v>
      </c>
      <c r="B121" s="50" t="s">
        <v>167</v>
      </c>
      <c r="C121" s="51" t="s">
        <v>168</v>
      </c>
      <c r="D121" s="39" t="s">
        <v>8</v>
      </c>
      <c r="E121" s="52"/>
      <c r="F121" s="52"/>
      <c r="G121" s="52"/>
      <c r="H121" s="52"/>
      <c r="I121" s="52"/>
      <c r="J121" s="52"/>
      <c r="K121" s="53">
        <v>100</v>
      </c>
      <c r="L121" s="5"/>
      <c r="M121" s="5"/>
      <c r="N121" s="32"/>
      <c r="O121" s="23"/>
      <c r="Q121" s="70">
        <v>0.04</v>
      </c>
    </row>
    <row r="122" spans="1:17" ht="16.5">
      <c r="A122" s="30"/>
      <c r="B122" s="77" t="s">
        <v>12</v>
      </c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32"/>
      <c r="O122" s="23">
        <v>4400</v>
      </c>
      <c r="Q122" s="34">
        <v>4000</v>
      </c>
    </row>
    <row r="123" spans="1:15" ht="17.25" thickBot="1">
      <c r="A123" s="35"/>
      <c r="B123" s="39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32"/>
      <c r="O123" s="23"/>
    </row>
    <row r="124" spans="1:17" ht="17.25" thickBot="1">
      <c r="A124" s="35"/>
      <c r="B124" s="36" t="s">
        <v>169</v>
      </c>
      <c r="C124" s="43"/>
      <c r="D124" s="43"/>
      <c r="E124" s="43"/>
      <c r="F124" s="43"/>
      <c r="G124" s="43"/>
      <c r="H124" s="43"/>
      <c r="I124" s="43"/>
      <c r="J124" s="43"/>
      <c r="K124" s="44"/>
      <c r="L124" s="5"/>
      <c r="M124" s="5"/>
      <c r="N124" s="32"/>
      <c r="O124" s="23"/>
      <c r="P124" s="3" t="s">
        <v>245</v>
      </c>
      <c r="Q124" s="72">
        <v>0.3067</v>
      </c>
    </row>
    <row r="125" spans="1:17" ht="16.5">
      <c r="A125" s="49" t="s">
        <v>5</v>
      </c>
      <c r="B125" s="50" t="s">
        <v>170</v>
      </c>
      <c r="C125" s="51" t="s">
        <v>171</v>
      </c>
      <c r="D125" s="39" t="s">
        <v>8</v>
      </c>
      <c r="E125" s="52"/>
      <c r="F125" s="52"/>
      <c r="G125" s="52"/>
      <c r="H125" s="52"/>
      <c r="I125" s="52"/>
      <c r="J125" s="52"/>
      <c r="K125" s="53">
        <v>40</v>
      </c>
      <c r="L125" s="5"/>
      <c r="M125" s="5"/>
      <c r="N125" s="32"/>
      <c r="O125" s="23"/>
      <c r="Q125" s="70">
        <v>2.6</v>
      </c>
    </row>
    <row r="126" spans="1:17" ht="17.25" thickBot="1">
      <c r="A126" s="49"/>
      <c r="B126" s="80" t="s">
        <v>12</v>
      </c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32"/>
      <c r="O126" s="23">
        <v>300</v>
      </c>
      <c r="Q126" s="34">
        <v>208</v>
      </c>
    </row>
    <row r="127" spans="1:17" ht="17.25" thickBot="1">
      <c r="A127" s="35"/>
      <c r="B127" s="36" t="s">
        <v>172</v>
      </c>
      <c r="C127" s="43"/>
      <c r="D127" s="43"/>
      <c r="E127" s="43"/>
      <c r="F127" s="43"/>
      <c r="G127" s="43"/>
      <c r="H127" s="43"/>
      <c r="I127" s="43"/>
      <c r="J127" s="43"/>
      <c r="K127" s="44"/>
      <c r="L127" s="5"/>
      <c r="M127" s="5"/>
      <c r="N127" s="32"/>
      <c r="O127" s="23"/>
      <c r="P127" s="3" t="s">
        <v>245</v>
      </c>
      <c r="Q127" s="72">
        <v>0.0286</v>
      </c>
    </row>
    <row r="128" spans="1:17" ht="16.5">
      <c r="A128" s="54" t="s">
        <v>5</v>
      </c>
      <c r="B128" s="50" t="s">
        <v>173</v>
      </c>
      <c r="C128" s="51" t="s">
        <v>174</v>
      </c>
      <c r="D128" s="39" t="s">
        <v>8</v>
      </c>
      <c r="E128" s="52"/>
      <c r="F128" s="52"/>
      <c r="G128" s="52"/>
      <c r="H128" s="52"/>
      <c r="I128" s="52"/>
      <c r="J128" s="52"/>
      <c r="K128" s="53">
        <v>50</v>
      </c>
      <c r="L128" s="5"/>
      <c r="M128" s="5"/>
      <c r="N128" s="32"/>
      <c r="O128" s="23"/>
      <c r="Q128" s="70">
        <v>6.8</v>
      </c>
    </row>
    <row r="129" spans="1:17" ht="16.5">
      <c r="A129" s="49"/>
      <c r="B129" s="80" t="s">
        <v>12</v>
      </c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32"/>
      <c r="O129" s="23">
        <v>700</v>
      </c>
      <c r="Q129" s="34">
        <v>680</v>
      </c>
    </row>
    <row r="130" spans="1:15" ht="17.25" thickBot="1">
      <c r="A130" s="4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2"/>
      <c r="O130" s="23"/>
    </row>
    <row r="131" spans="1:17" ht="17.25" thickBot="1">
      <c r="A131" s="49"/>
      <c r="B131" s="36" t="s">
        <v>175</v>
      </c>
      <c r="C131" s="51"/>
      <c r="D131" s="39"/>
      <c r="E131" s="52"/>
      <c r="F131" s="52"/>
      <c r="G131" s="52"/>
      <c r="H131" s="52"/>
      <c r="I131" s="52"/>
      <c r="J131" s="52"/>
      <c r="K131" s="53"/>
      <c r="L131" s="5"/>
      <c r="M131" s="5"/>
      <c r="N131" s="32"/>
      <c r="O131" s="23"/>
      <c r="P131" s="3" t="s">
        <v>247</v>
      </c>
      <c r="Q131" s="73">
        <v>0.52</v>
      </c>
    </row>
    <row r="132" spans="1:17" ht="16.5">
      <c r="A132" s="49" t="s">
        <v>5</v>
      </c>
      <c r="B132" s="45" t="s">
        <v>176</v>
      </c>
      <c r="C132" s="51" t="s">
        <v>177</v>
      </c>
      <c r="D132" s="39" t="s">
        <v>178</v>
      </c>
      <c r="E132" s="52"/>
      <c r="F132" s="52"/>
      <c r="G132" s="52"/>
      <c r="H132" s="52"/>
      <c r="I132" s="52"/>
      <c r="J132" s="52"/>
      <c r="K132" s="53">
        <v>300</v>
      </c>
      <c r="L132" s="5"/>
      <c r="M132" s="5"/>
      <c r="N132" s="32"/>
      <c r="O132" s="23"/>
      <c r="Q132" s="70">
        <v>2.4</v>
      </c>
    </row>
    <row r="133" spans="1:17" ht="17.25" thickBot="1">
      <c r="A133" s="49"/>
      <c r="B133" s="80" t="s">
        <v>12</v>
      </c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32"/>
      <c r="O133" s="23">
        <v>1500</v>
      </c>
      <c r="Q133" s="34">
        <v>720</v>
      </c>
    </row>
    <row r="134" spans="1:17" ht="17.25" thickBot="1">
      <c r="A134" s="49"/>
      <c r="B134" s="36" t="s">
        <v>179</v>
      </c>
      <c r="C134" s="51"/>
      <c r="D134" s="39"/>
      <c r="E134" s="52"/>
      <c r="F134" s="52"/>
      <c r="G134" s="52"/>
      <c r="H134" s="52"/>
      <c r="I134" s="52"/>
      <c r="J134" s="52"/>
      <c r="K134" s="53"/>
      <c r="L134" s="5"/>
      <c r="M134" s="5"/>
      <c r="N134" s="32"/>
      <c r="O134" s="23"/>
      <c r="P134" s="3" t="s">
        <v>245</v>
      </c>
      <c r="Q134" s="72">
        <v>0.3846</v>
      </c>
    </row>
    <row r="135" spans="1:17" ht="30.75">
      <c r="A135" s="49" t="s">
        <v>5</v>
      </c>
      <c r="B135" s="50" t="s">
        <v>180</v>
      </c>
      <c r="C135" s="51" t="s">
        <v>171</v>
      </c>
      <c r="D135" s="39" t="s">
        <v>8</v>
      </c>
      <c r="E135" s="52"/>
      <c r="F135" s="52"/>
      <c r="G135" s="52"/>
      <c r="H135" s="52"/>
      <c r="I135" s="52"/>
      <c r="J135" s="52"/>
      <c r="K135" s="53">
        <v>150</v>
      </c>
      <c r="L135" s="5"/>
      <c r="M135" s="5"/>
      <c r="N135" s="32"/>
      <c r="O135" s="23"/>
      <c r="Q135" s="70">
        <v>8</v>
      </c>
    </row>
    <row r="136" spans="1:17" ht="17.25" thickBot="1">
      <c r="A136" s="49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32"/>
      <c r="O136" s="23">
        <v>3900</v>
      </c>
      <c r="Q136" s="34">
        <v>2400</v>
      </c>
    </row>
    <row r="137" spans="1:17" ht="17.25" thickBot="1">
      <c r="A137" s="49"/>
      <c r="B137" s="36" t="s">
        <v>181</v>
      </c>
      <c r="C137" s="51"/>
      <c r="D137" s="39"/>
      <c r="E137" s="52"/>
      <c r="F137" s="52"/>
      <c r="G137" s="52"/>
      <c r="H137" s="52"/>
      <c r="I137" s="52"/>
      <c r="J137" s="52"/>
      <c r="K137" s="53"/>
      <c r="L137" s="5"/>
      <c r="M137" s="5"/>
      <c r="N137" s="32"/>
      <c r="O137" s="23"/>
      <c r="P137" s="3" t="s">
        <v>245</v>
      </c>
      <c r="Q137" s="72">
        <v>0.1327</v>
      </c>
    </row>
    <row r="138" spans="1:17" ht="16.5">
      <c r="A138" s="54" t="s">
        <v>5</v>
      </c>
      <c r="B138" s="50" t="s">
        <v>182</v>
      </c>
      <c r="C138" s="51" t="s">
        <v>171</v>
      </c>
      <c r="D138" s="39" t="s">
        <v>8</v>
      </c>
      <c r="E138" s="52"/>
      <c r="F138" s="52"/>
      <c r="G138" s="52"/>
      <c r="H138" s="52"/>
      <c r="I138" s="52"/>
      <c r="J138" s="52"/>
      <c r="K138" s="53">
        <v>30</v>
      </c>
      <c r="L138" s="5"/>
      <c r="M138" s="5"/>
      <c r="N138" s="32"/>
      <c r="O138" s="23"/>
      <c r="Q138" s="70">
        <v>13.01</v>
      </c>
    </row>
    <row r="139" spans="1:17" ht="17.25" thickBot="1">
      <c r="A139" s="54"/>
      <c r="B139" s="80" t="s">
        <v>12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5"/>
      <c r="M139" s="5"/>
      <c r="N139" s="32"/>
      <c r="O139" s="23">
        <v>900</v>
      </c>
      <c r="Q139" s="34">
        <v>780.6</v>
      </c>
    </row>
    <row r="140" spans="1:17" ht="17.25" thickBot="1">
      <c r="A140" s="54"/>
      <c r="B140" s="36" t="s">
        <v>183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5"/>
      <c r="M140" s="5"/>
      <c r="N140" s="32"/>
      <c r="O140" s="23"/>
      <c r="P140" s="3" t="s">
        <v>245</v>
      </c>
      <c r="Q140" s="72">
        <v>0.2588</v>
      </c>
    </row>
    <row r="141" spans="1:17" ht="30.75">
      <c r="A141" s="54" t="s">
        <v>5</v>
      </c>
      <c r="B141" s="50" t="s">
        <v>184</v>
      </c>
      <c r="C141" s="51" t="s">
        <v>174</v>
      </c>
      <c r="D141" s="39" t="s">
        <v>8</v>
      </c>
      <c r="E141" s="52"/>
      <c r="F141" s="52"/>
      <c r="G141" s="52"/>
      <c r="H141" s="52"/>
      <c r="I141" s="52"/>
      <c r="J141" s="52"/>
      <c r="K141" s="53">
        <v>30</v>
      </c>
      <c r="L141" s="5"/>
      <c r="M141" s="5"/>
      <c r="N141" s="32"/>
      <c r="O141" s="23"/>
      <c r="Q141" s="70">
        <v>10.5</v>
      </c>
    </row>
    <row r="142" spans="1:17" ht="17.25" thickBot="1">
      <c r="A142" s="54"/>
      <c r="B142" s="80" t="s">
        <v>12</v>
      </c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32"/>
      <c r="O142" s="23">
        <v>850</v>
      </c>
      <c r="Q142" s="34">
        <v>630</v>
      </c>
    </row>
    <row r="143" spans="1:17" ht="17.25" thickBot="1">
      <c r="A143" s="54"/>
      <c r="B143" s="36" t="s">
        <v>185</v>
      </c>
      <c r="C143" s="51"/>
      <c r="D143" s="39"/>
      <c r="E143" s="52"/>
      <c r="F143" s="52"/>
      <c r="G143" s="52"/>
      <c r="H143" s="52"/>
      <c r="I143" s="52"/>
      <c r="J143" s="52"/>
      <c r="K143" s="53"/>
      <c r="L143" s="5"/>
      <c r="M143" s="5"/>
      <c r="N143" s="32"/>
      <c r="O143" s="23"/>
      <c r="P143" s="28" t="s">
        <v>243</v>
      </c>
      <c r="Q143" s="72">
        <v>0.4327</v>
      </c>
    </row>
    <row r="144" spans="1:17" ht="16.5">
      <c r="A144" s="54" t="s">
        <v>5</v>
      </c>
      <c r="B144" s="50" t="s">
        <v>186</v>
      </c>
      <c r="C144" s="51" t="s">
        <v>187</v>
      </c>
      <c r="D144" s="39" t="s">
        <v>58</v>
      </c>
      <c r="E144" s="52"/>
      <c r="F144" s="52"/>
      <c r="G144" s="52"/>
      <c r="H144" s="52"/>
      <c r="I144" s="52"/>
      <c r="J144" s="52"/>
      <c r="K144" s="53">
        <v>300</v>
      </c>
      <c r="L144" s="5"/>
      <c r="M144" s="5"/>
      <c r="N144" s="32"/>
      <c r="O144" s="23"/>
      <c r="Q144" s="70">
        <v>2.08</v>
      </c>
    </row>
    <row r="145" spans="1:17" ht="16.5">
      <c r="A145" s="54"/>
      <c r="B145" s="79" t="s">
        <v>12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32"/>
      <c r="O145" s="23">
        <v>1100</v>
      </c>
      <c r="Q145" s="34">
        <v>624</v>
      </c>
    </row>
    <row r="146" spans="1:15" ht="16.5">
      <c r="A146" s="54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43"/>
      <c r="M146" s="43"/>
      <c r="N146" s="32"/>
      <c r="O146" s="23"/>
    </row>
    <row r="147" spans="1:15" ht="17.25" thickBot="1">
      <c r="A147" s="54"/>
      <c r="B147" s="50"/>
      <c r="C147" s="51"/>
      <c r="D147" s="39"/>
      <c r="E147" s="52"/>
      <c r="F147" s="52"/>
      <c r="G147" s="52"/>
      <c r="H147" s="52"/>
      <c r="I147" s="52"/>
      <c r="J147" s="52"/>
      <c r="K147" s="53"/>
      <c r="L147" s="5"/>
      <c r="M147" s="5"/>
      <c r="N147" s="32"/>
      <c r="O147" s="23"/>
    </row>
    <row r="148" spans="1:17" ht="17.25" thickBot="1">
      <c r="A148" s="54"/>
      <c r="B148" s="36" t="s">
        <v>188</v>
      </c>
      <c r="C148" s="51"/>
      <c r="D148" s="39"/>
      <c r="E148" s="52"/>
      <c r="F148" s="52"/>
      <c r="G148" s="52"/>
      <c r="H148" s="52"/>
      <c r="I148" s="52"/>
      <c r="J148" s="52"/>
      <c r="K148" s="53"/>
      <c r="L148" s="5"/>
      <c r="M148" s="5"/>
      <c r="N148" s="32"/>
      <c r="O148" s="23"/>
      <c r="P148" s="3" t="s">
        <v>245</v>
      </c>
      <c r="Q148" s="72">
        <v>0.0626</v>
      </c>
    </row>
    <row r="149" spans="1:15" ht="33">
      <c r="A149" s="54"/>
      <c r="B149" s="41" t="s">
        <v>189</v>
      </c>
      <c r="C149" s="51"/>
      <c r="D149" s="39"/>
      <c r="E149" s="52"/>
      <c r="F149" s="52"/>
      <c r="G149" s="52"/>
      <c r="H149" s="52"/>
      <c r="I149" s="52"/>
      <c r="J149" s="52"/>
      <c r="K149" s="53"/>
      <c r="L149" s="5"/>
      <c r="M149" s="5"/>
      <c r="N149" s="32"/>
      <c r="O149" s="23"/>
    </row>
    <row r="150" spans="1:17" ht="30.75">
      <c r="A150" s="54" t="s">
        <v>5</v>
      </c>
      <c r="B150" s="50" t="s">
        <v>190</v>
      </c>
      <c r="C150" s="51" t="s">
        <v>191</v>
      </c>
      <c r="D150" s="39" t="s">
        <v>192</v>
      </c>
      <c r="E150" s="52"/>
      <c r="F150" s="52"/>
      <c r="G150" s="52"/>
      <c r="H150" s="52"/>
      <c r="I150" s="52"/>
      <c r="J150" s="52"/>
      <c r="K150" s="53">
        <v>200</v>
      </c>
      <c r="L150" s="52"/>
      <c r="M150" s="52"/>
      <c r="N150" s="32"/>
      <c r="O150" s="23"/>
      <c r="Q150" s="70">
        <v>27.9</v>
      </c>
    </row>
    <row r="151" spans="1:17" ht="30.75">
      <c r="A151" s="54" t="s">
        <v>9</v>
      </c>
      <c r="B151" s="50" t="s">
        <v>193</v>
      </c>
      <c r="C151" s="51" t="s">
        <v>191</v>
      </c>
      <c r="D151" s="39" t="s">
        <v>192</v>
      </c>
      <c r="E151" s="52"/>
      <c r="F151" s="52"/>
      <c r="G151" s="52"/>
      <c r="H151" s="52"/>
      <c r="I151" s="52"/>
      <c r="J151" s="52"/>
      <c r="K151" s="53">
        <v>200</v>
      </c>
      <c r="L151" s="52"/>
      <c r="M151" s="52"/>
      <c r="N151" s="32"/>
      <c r="O151" s="23"/>
      <c r="Q151" s="67" t="s">
        <v>253</v>
      </c>
    </row>
    <row r="152" spans="1:17" ht="30.75">
      <c r="A152" s="54" t="s">
        <v>65</v>
      </c>
      <c r="B152" s="50" t="s">
        <v>194</v>
      </c>
      <c r="C152" s="51" t="s">
        <v>191</v>
      </c>
      <c r="D152" s="39" t="s">
        <v>192</v>
      </c>
      <c r="E152" s="52"/>
      <c r="F152" s="52"/>
      <c r="G152" s="52"/>
      <c r="H152" s="52"/>
      <c r="I152" s="52"/>
      <c r="J152" s="52"/>
      <c r="K152" s="53">
        <v>200</v>
      </c>
      <c r="L152" s="52"/>
      <c r="M152" s="52"/>
      <c r="N152" s="32"/>
      <c r="O152" s="23"/>
      <c r="Q152" s="67" t="s">
        <v>253</v>
      </c>
    </row>
    <row r="153" spans="1:17" ht="30.75">
      <c r="A153" s="54" t="s">
        <v>19</v>
      </c>
      <c r="B153" s="50" t="s">
        <v>195</v>
      </c>
      <c r="C153" s="51" t="s">
        <v>191</v>
      </c>
      <c r="D153" s="39" t="s">
        <v>192</v>
      </c>
      <c r="E153" s="52"/>
      <c r="F153" s="52"/>
      <c r="G153" s="52"/>
      <c r="H153" s="52"/>
      <c r="I153" s="52"/>
      <c r="J153" s="52"/>
      <c r="K153" s="53">
        <v>200</v>
      </c>
      <c r="L153" s="52"/>
      <c r="M153" s="52"/>
      <c r="N153" s="32"/>
      <c r="O153" s="23"/>
      <c r="Q153" s="67" t="s">
        <v>253</v>
      </c>
    </row>
    <row r="154" spans="1:17" ht="30.75">
      <c r="A154" s="54" t="s">
        <v>21</v>
      </c>
      <c r="B154" s="50" t="s">
        <v>196</v>
      </c>
      <c r="C154" s="51" t="s">
        <v>191</v>
      </c>
      <c r="D154" s="39" t="s">
        <v>192</v>
      </c>
      <c r="E154" s="52"/>
      <c r="F154" s="52"/>
      <c r="G154" s="52"/>
      <c r="H154" s="52"/>
      <c r="I154" s="52"/>
      <c r="J154" s="52"/>
      <c r="K154" s="53">
        <v>200</v>
      </c>
      <c r="L154" s="52"/>
      <c r="M154" s="52"/>
      <c r="N154" s="32"/>
      <c r="O154" s="23"/>
      <c r="Q154" s="67" t="s">
        <v>253</v>
      </c>
    </row>
    <row r="155" spans="1:17" ht="30.75">
      <c r="A155" s="54" t="s">
        <v>25</v>
      </c>
      <c r="B155" s="50" t="s">
        <v>197</v>
      </c>
      <c r="C155" s="51" t="s">
        <v>191</v>
      </c>
      <c r="D155" s="39" t="s">
        <v>192</v>
      </c>
      <c r="E155" s="52"/>
      <c r="F155" s="52"/>
      <c r="G155" s="52"/>
      <c r="H155" s="52"/>
      <c r="I155" s="52"/>
      <c r="J155" s="52"/>
      <c r="K155" s="53">
        <v>200</v>
      </c>
      <c r="L155" s="52"/>
      <c r="M155" s="52"/>
      <c r="N155" s="32"/>
      <c r="O155" s="23"/>
      <c r="Q155" s="67" t="s">
        <v>253</v>
      </c>
    </row>
    <row r="156" spans="1:17" ht="30.75">
      <c r="A156" s="54" t="s">
        <v>27</v>
      </c>
      <c r="B156" s="50" t="s">
        <v>198</v>
      </c>
      <c r="C156" s="51" t="s">
        <v>191</v>
      </c>
      <c r="D156" s="39" t="s">
        <v>192</v>
      </c>
      <c r="E156" s="52"/>
      <c r="F156" s="52"/>
      <c r="G156" s="52"/>
      <c r="H156" s="52"/>
      <c r="I156" s="52"/>
      <c r="J156" s="52"/>
      <c r="K156" s="53">
        <v>200</v>
      </c>
      <c r="L156" s="52"/>
      <c r="M156" s="52"/>
      <c r="N156" s="32"/>
      <c r="O156" s="23"/>
      <c r="Q156" s="67" t="s">
        <v>253</v>
      </c>
    </row>
    <row r="157" spans="1:17" ht="30.75">
      <c r="A157" s="54" t="s">
        <v>31</v>
      </c>
      <c r="B157" s="50" t="s">
        <v>199</v>
      </c>
      <c r="C157" s="51" t="s">
        <v>191</v>
      </c>
      <c r="D157" s="39" t="s">
        <v>192</v>
      </c>
      <c r="E157" s="52"/>
      <c r="F157" s="52"/>
      <c r="G157" s="52"/>
      <c r="H157" s="52"/>
      <c r="I157" s="52"/>
      <c r="J157" s="52"/>
      <c r="K157" s="53">
        <v>200</v>
      </c>
      <c r="L157" s="52"/>
      <c r="M157" s="52"/>
      <c r="N157" s="32"/>
      <c r="O157" s="23"/>
      <c r="Q157" s="67" t="s">
        <v>253</v>
      </c>
    </row>
    <row r="158" spans="1:17" ht="30.75">
      <c r="A158" s="54" t="s">
        <v>35</v>
      </c>
      <c r="B158" s="50" t="s">
        <v>200</v>
      </c>
      <c r="C158" s="51" t="s">
        <v>191</v>
      </c>
      <c r="D158" s="39" t="s">
        <v>192</v>
      </c>
      <c r="E158" s="52"/>
      <c r="F158" s="52"/>
      <c r="G158" s="52"/>
      <c r="H158" s="52"/>
      <c r="I158" s="52"/>
      <c r="J158" s="52"/>
      <c r="K158" s="53">
        <v>200</v>
      </c>
      <c r="L158" s="52"/>
      <c r="M158" s="52"/>
      <c r="N158" s="32"/>
      <c r="O158" s="23"/>
      <c r="Q158" s="67" t="s">
        <v>253</v>
      </c>
    </row>
    <row r="159" spans="1:17" ht="30.75">
      <c r="A159" s="54" t="s">
        <v>97</v>
      </c>
      <c r="B159" s="50" t="s">
        <v>201</v>
      </c>
      <c r="C159" s="51" t="s">
        <v>191</v>
      </c>
      <c r="D159" s="39" t="s">
        <v>192</v>
      </c>
      <c r="E159" s="52"/>
      <c r="F159" s="52"/>
      <c r="G159" s="52"/>
      <c r="H159" s="52"/>
      <c r="I159" s="52"/>
      <c r="J159" s="52"/>
      <c r="K159" s="53">
        <v>200</v>
      </c>
      <c r="L159" s="52"/>
      <c r="M159" s="52"/>
      <c r="N159" s="32"/>
      <c r="O159" s="23"/>
      <c r="Q159" s="67" t="s">
        <v>253</v>
      </c>
    </row>
    <row r="160" spans="1:17" ht="30.75">
      <c r="A160" s="54" t="s">
        <v>202</v>
      </c>
      <c r="B160" s="50" t="s">
        <v>203</v>
      </c>
      <c r="C160" s="51" t="s">
        <v>191</v>
      </c>
      <c r="D160" s="39" t="s">
        <v>192</v>
      </c>
      <c r="E160" s="52"/>
      <c r="F160" s="52"/>
      <c r="G160" s="52"/>
      <c r="H160" s="52"/>
      <c r="I160" s="52"/>
      <c r="J160" s="52"/>
      <c r="K160" s="53">
        <v>200</v>
      </c>
      <c r="L160" s="52"/>
      <c r="M160" s="52"/>
      <c r="N160" s="32"/>
      <c r="O160" s="23"/>
      <c r="Q160" s="67" t="s">
        <v>253</v>
      </c>
    </row>
    <row r="161" spans="1:17" ht="30.75">
      <c r="A161" s="54" t="s">
        <v>204</v>
      </c>
      <c r="B161" s="50" t="s">
        <v>205</v>
      </c>
      <c r="C161" s="51" t="s">
        <v>191</v>
      </c>
      <c r="D161" s="39" t="s">
        <v>192</v>
      </c>
      <c r="E161" s="52"/>
      <c r="F161" s="52"/>
      <c r="G161" s="52"/>
      <c r="H161" s="52"/>
      <c r="I161" s="52"/>
      <c r="J161" s="52"/>
      <c r="K161" s="53">
        <v>200</v>
      </c>
      <c r="L161" s="52"/>
      <c r="M161" s="52"/>
      <c r="N161" s="32"/>
      <c r="O161" s="23"/>
      <c r="Q161" s="67" t="s">
        <v>253</v>
      </c>
    </row>
    <row r="162" spans="1:17" ht="30.75">
      <c r="A162" s="54" t="s">
        <v>206</v>
      </c>
      <c r="B162" s="50" t="s">
        <v>207</v>
      </c>
      <c r="C162" s="51" t="s">
        <v>191</v>
      </c>
      <c r="D162" s="39" t="s">
        <v>192</v>
      </c>
      <c r="E162" s="52"/>
      <c r="F162" s="52"/>
      <c r="G162" s="52"/>
      <c r="H162" s="52"/>
      <c r="I162" s="52"/>
      <c r="J162" s="52"/>
      <c r="K162" s="53">
        <v>200</v>
      </c>
      <c r="L162" s="52"/>
      <c r="M162" s="52"/>
      <c r="N162" s="32"/>
      <c r="O162" s="23"/>
      <c r="Q162" s="67" t="s">
        <v>253</v>
      </c>
    </row>
    <row r="163" spans="1:17" ht="30.75">
      <c r="A163" s="54" t="s">
        <v>208</v>
      </c>
      <c r="B163" s="50" t="s">
        <v>209</v>
      </c>
      <c r="C163" s="51" t="s">
        <v>191</v>
      </c>
      <c r="D163" s="39" t="s">
        <v>192</v>
      </c>
      <c r="E163" s="52"/>
      <c r="F163" s="52"/>
      <c r="G163" s="52"/>
      <c r="H163" s="52"/>
      <c r="I163" s="52"/>
      <c r="J163" s="52"/>
      <c r="K163" s="53">
        <v>200</v>
      </c>
      <c r="L163" s="52"/>
      <c r="M163" s="52"/>
      <c r="N163" s="32"/>
      <c r="O163" s="23"/>
      <c r="Q163" s="67" t="s">
        <v>253</v>
      </c>
    </row>
    <row r="164" spans="1:17" ht="30.75">
      <c r="A164" s="54" t="s">
        <v>210</v>
      </c>
      <c r="B164" s="50" t="s">
        <v>211</v>
      </c>
      <c r="C164" s="51" t="s">
        <v>191</v>
      </c>
      <c r="D164" s="39" t="s">
        <v>192</v>
      </c>
      <c r="E164" s="52"/>
      <c r="F164" s="52"/>
      <c r="G164" s="52"/>
      <c r="H164" s="52"/>
      <c r="I164" s="52"/>
      <c r="J164" s="52"/>
      <c r="K164" s="53">
        <v>200</v>
      </c>
      <c r="L164" s="52"/>
      <c r="M164" s="52"/>
      <c r="N164" s="32"/>
      <c r="O164" s="23"/>
      <c r="Q164" s="67" t="s">
        <v>253</v>
      </c>
    </row>
    <row r="165" spans="1:17" ht="30.75">
      <c r="A165" s="54" t="s">
        <v>212</v>
      </c>
      <c r="B165" s="50" t="s">
        <v>213</v>
      </c>
      <c r="C165" s="51" t="s">
        <v>191</v>
      </c>
      <c r="D165" s="39" t="s">
        <v>192</v>
      </c>
      <c r="E165" s="52"/>
      <c r="F165" s="52"/>
      <c r="G165" s="52"/>
      <c r="H165" s="52"/>
      <c r="I165" s="52"/>
      <c r="J165" s="52"/>
      <c r="K165" s="53">
        <v>200</v>
      </c>
      <c r="L165" s="52"/>
      <c r="M165" s="52"/>
      <c r="N165" s="32"/>
      <c r="O165" s="23"/>
      <c r="Q165" s="67" t="s">
        <v>253</v>
      </c>
    </row>
    <row r="166" spans="1:17" ht="30.75">
      <c r="A166" s="54" t="s">
        <v>214</v>
      </c>
      <c r="B166" s="50" t="s">
        <v>215</v>
      </c>
      <c r="C166" s="51" t="s">
        <v>191</v>
      </c>
      <c r="D166" s="39" t="s">
        <v>192</v>
      </c>
      <c r="E166" s="52"/>
      <c r="F166" s="52"/>
      <c r="G166" s="52"/>
      <c r="H166" s="52"/>
      <c r="I166" s="52"/>
      <c r="J166" s="52"/>
      <c r="K166" s="53">
        <v>200</v>
      </c>
      <c r="L166" s="52"/>
      <c r="M166" s="52"/>
      <c r="N166" s="32"/>
      <c r="O166" s="23"/>
      <c r="Q166" s="67" t="s">
        <v>253</v>
      </c>
    </row>
    <row r="167" spans="1:17" ht="30.75">
      <c r="A167" s="54" t="s">
        <v>216</v>
      </c>
      <c r="B167" s="50" t="s">
        <v>217</v>
      </c>
      <c r="C167" s="51" t="s">
        <v>191</v>
      </c>
      <c r="D167" s="39" t="s">
        <v>192</v>
      </c>
      <c r="E167" s="52"/>
      <c r="F167" s="52"/>
      <c r="G167" s="52"/>
      <c r="H167" s="52"/>
      <c r="I167" s="52"/>
      <c r="J167" s="52"/>
      <c r="K167" s="53">
        <v>200</v>
      </c>
      <c r="L167" s="52"/>
      <c r="M167" s="52"/>
      <c r="N167" s="32"/>
      <c r="O167" s="23"/>
      <c r="Q167" s="67" t="s">
        <v>253</v>
      </c>
    </row>
    <row r="168" spans="1:17" ht="30.75">
      <c r="A168" s="54" t="s">
        <v>218</v>
      </c>
      <c r="B168" s="50" t="s">
        <v>219</v>
      </c>
      <c r="C168" s="51" t="s">
        <v>191</v>
      </c>
      <c r="D168" s="39" t="s">
        <v>192</v>
      </c>
      <c r="E168" s="52"/>
      <c r="F168" s="52"/>
      <c r="G168" s="52"/>
      <c r="H168" s="52"/>
      <c r="I168" s="52"/>
      <c r="J168" s="52"/>
      <c r="K168" s="53">
        <v>200</v>
      </c>
      <c r="L168" s="52"/>
      <c r="M168" s="52"/>
      <c r="N168" s="32"/>
      <c r="O168" s="23"/>
      <c r="Q168" s="67" t="s">
        <v>253</v>
      </c>
    </row>
    <row r="169" spans="1:17" ht="30.75">
      <c r="A169" s="54" t="s">
        <v>220</v>
      </c>
      <c r="B169" s="50" t="s">
        <v>221</v>
      </c>
      <c r="C169" s="51" t="s">
        <v>191</v>
      </c>
      <c r="D169" s="39" t="s">
        <v>192</v>
      </c>
      <c r="E169" s="52"/>
      <c r="F169" s="52"/>
      <c r="G169" s="52"/>
      <c r="H169" s="52"/>
      <c r="I169" s="52"/>
      <c r="J169" s="52"/>
      <c r="K169" s="53">
        <v>200</v>
      </c>
      <c r="L169" s="52"/>
      <c r="M169" s="52"/>
      <c r="N169" s="32"/>
      <c r="O169" s="23"/>
      <c r="Q169" s="67" t="s">
        <v>253</v>
      </c>
    </row>
    <row r="170" spans="1:17" ht="30.75">
      <c r="A170" s="54" t="s">
        <v>222</v>
      </c>
      <c r="B170" s="50" t="s">
        <v>223</v>
      </c>
      <c r="C170" s="51" t="s">
        <v>191</v>
      </c>
      <c r="D170" s="39" t="s">
        <v>192</v>
      </c>
      <c r="E170" s="52"/>
      <c r="F170" s="52"/>
      <c r="G170" s="52"/>
      <c r="H170" s="52"/>
      <c r="I170" s="52"/>
      <c r="J170" s="52"/>
      <c r="K170" s="53">
        <v>200</v>
      </c>
      <c r="L170" s="52"/>
      <c r="M170" s="52"/>
      <c r="N170" s="32"/>
      <c r="O170" s="23"/>
      <c r="Q170" s="67" t="s">
        <v>253</v>
      </c>
    </row>
    <row r="171" spans="1:17" ht="16.5">
      <c r="A171" s="81" t="s">
        <v>12</v>
      </c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32"/>
      <c r="O171" s="23">
        <v>1250</v>
      </c>
      <c r="Q171" s="34">
        <v>1171.8</v>
      </c>
    </row>
    <row r="172" spans="1:15" ht="17.25" thickBo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32"/>
      <c r="O172" s="23"/>
    </row>
    <row r="173" spans="1:17" ht="17.25" thickBot="1">
      <c r="A173" s="55"/>
      <c r="B173" s="36" t="s">
        <v>224</v>
      </c>
      <c r="C173" s="51"/>
      <c r="D173" s="39"/>
      <c r="E173" s="52"/>
      <c r="F173" s="52"/>
      <c r="G173" s="52"/>
      <c r="H173" s="52"/>
      <c r="I173" s="52"/>
      <c r="J173" s="52"/>
      <c r="K173" s="53"/>
      <c r="L173" s="5"/>
      <c r="M173" s="5"/>
      <c r="N173" s="32"/>
      <c r="O173" s="23"/>
      <c r="P173" s="28" t="s">
        <v>243</v>
      </c>
      <c r="Q173" s="72">
        <v>0.7714</v>
      </c>
    </row>
    <row r="174" spans="1:17" ht="16.5">
      <c r="A174" s="55"/>
      <c r="B174" s="50" t="s">
        <v>225</v>
      </c>
      <c r="C174" s="51"/>
      <c r="D174" s="39" t="s">
        <v>134</v>
      </c>
      <c r="E174" s="52"/>
      <c r="F174" s="52"/>
      <c r="G174" s="52"/>
      <c r="H174" s="52"/>
      <c r="I174" s="52"/>
      <c r="J174" s="52"/>
      <c r="K174" s="53">
        <v>1800</v>
      </c>
      <c r="L174" s="5"/>
      <c r="M174" s="5"/>
      <c r="N174" s="32"/>
      <c r="O174" s="23"/>
      <c r="Q174" s="70">
        <v>0.048</v>
      </c>
    </row>
    <row r="175" spans="1:17" ht="38.25" customHeight="1">
      <c r="A175" s="55"/>
      <c r="B175" s="50" t="s">
        <v>226</v>
      </c>
      <c r="C175" s="51"/>
      <c r="D175" s="39" t="s">
        <v>134</v>
      </c>
      <c r="E175" s="52"/>
      <c r="F175" s="52"/>
      <c r="G175" s="52"/>
      <c r="H175" s="52"/>
      <c r="I175" s="52"/>
      <c r="J175" s="52"/>
      <c r="K175" s="53">
        <v>1500</v>
      </c>
      <c r="L175" s="5"/>
      <c r="M175" s="5"/>
      <c r="N175" s="32"/>
      <c r="O175" s="23"/>
      <c r="Q175" s="70">
        <v>0.056</v>
      </c>
    </row>
    <row r="176" spans="1:17" ht="24" customHeight="1">
      <c r="A176" s="55"/>
      <c r="B176" s="50" t="s">
        <v>227</v>
      </c>
      <c r="C176" s="51"/>
      <c r="D176" s="39" t="s">
        <v>160</v>
      </c>
      <c r="E176" s="52"/>
      <c r="F176" s="52"/>
      <c r="G176" s="52"/>
      <c r="H176" s="52"/>
      <c r="I176" s="52"/>
      <c r="J176" s="52"/>
      <c r="K176" s="53">
        <v>15</v>
      </c>
      <c r="L176" s="5"/>
      <c r="M176" s="5"/>
      <c r="N176" s="32"/>
      <c r="O176" s="23"/>
      <c r="Q176" s="70">
        <v>12.56</v>
      </c>
    </row>
    <row r="177" spans="1:17" ht="30.75" customHeight="1">
      <c r="A177" s="55"/>
      <c r="B177" s="50" t="s">
        <v>228</v>
      </c>
      <c r="C177" s="51"/>
      <c r="D177" s="39" t="s">
        <v>141</v>
      </c>
      <c r="E177" s="52"/>
      <c r="F177" s="52"/>
      <c r="G177" s="52"/>
      <c r="H177" s="52"/>
      <c r="I177" s="52"/>
      <c r="J177" s="52"/>
      <c r="K177" s="53">
        <v>900</v>
      </c>
      <c r="L177" s="5"/>
      <c r="M177" s="5"/>
      <c r="N177" s="32"/>
      <c r="O177" s="23"/>
      <c r="P177" s="23"/>
      <c r="Q177" s="34">
        <v>0.122</v>
      </c>
    </row>
    <row r="178" spans="1:17" ht="16.5">
      <c r="A178" s="55"/>
      <c r="B178" s="82" t="s">
        <v>12</v>
      </c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32"/>
      <c r="O178" s="23">
        <v>2160</v>
      </c>
      <c r="P178" s="23"/>
      <c r="Q178" s="34">
        <v>493.82</v>
      </c>
    </row>
    <row r="179" spans="1:15" ht="17.25" thickBot="1">
      <c r="A179" s="55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32"/>
      <c r="O179" s="23"/>
    </row>
    <row r="180" spans="1:17" ht="17.25" thickBot="1">
      <c r="A180" s="55"/>
      <c r="B180" s="36" t="s">
        <v>229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32"/>
      <c r="O180" s="23"/>
      <c r="P180" s="28" t="s">
        <v>243</v>
      </c>
      <c r="Q180" s="72">
        <v>0.6053</v>
      </c>
    </row>
    <row r="181" spans="1:17" ht="16.5">
      <c r="A181" s="55"/>
      <c r="B181" s="4" t="s">
        <v>230</v>
      </c>
      <c r="C181" s="4"/>
      <c r="D181" s="4" t="s">
        <v>231</v>
      </c>
      <c r="E181" s="4"/>
      <c r="F181" s="4"/>
      <c r="G181" s="4"/>
      <c r="H181" s="4"/>
      <c r="I181" s="4"/>
      <c r="J181" s="4"/>
      <c r="K181" s="4">
        <v>15</v>
      </c>
      <c r="L181" s="4"/>
      <c r="M181" s="4"/>
      <c r="N181" s="32"/>
      <c r="O181" s="23"/>
      <c r="Q181" s="70">
        <v>6</v>
      </c>
    </row>
    <row r="182" spans="1:17" ht="16.5">
      <c r="A182" s="55"/>
      <c r="B182" s="4" t="s">
        <v>232</v>
      </c>
      <c r="C182" s="4"/>
      <c r="D182" s="4" t="s">
        <v>231</v>
      </c>
      <c r="E182" s="4"/>
      <c r="F182" s="4"/>
      <c r="G182" s="4"/>
      <c r="H182" s="4"/>
      <c r="I182" s="4"/>
      <c r="J182" s="4"/>
      <c r="K182" s="4">
        <v>15</v>
      </c>
      <c r="L182" s="4"/>
      <c r="M182" s="4"/>
      <c r="N182" s="32"/>
      <c r="O182" s="23"/>
      <c r="Q182" s="70">
        <v>9</v>
      </c>
    </row>
    <row r="183" spans="1:17" s="58" customFormat="1" ht="27.75" customHeight="1">
      <c r="A183" s="55"/>
      <c r="B183" s="82" t="s">
        <v>12</v>
      </c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57">
        <v>2160</v>
      </c>
      <c r="O183" s="37">
        <v>570</v>
      </c>
      <c r="P183" s="3"/>
      <c r="Q183" s="66">
        <v>225</v>
      </c>
    </row>
    <row r="184" spans="1:15" ht="17.25" thickBot="1">
      <c r="A184" s="55"/>
      <c r="B184" s="4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</row>
    <row r="185" spans="1:16" ht="17.25" thickBot="1">
      <c r="A185" s="55"/>
      <c r="B185" s="36" t="s">
        <v>233</v>
      </c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32"/>
      <c r="O185" s="23"/>
      <c r="P185" s="3" t="s">
        <v>242</v>
      </c>
    </row>
    <row r="186" spans="1:15" ht="17.25" thickBot="1">
      <c r="A186" s="55"/>
      <c r="B186" s="59" t="s">
        <v>234</v>
      </c>
      <c r="C186" s="60"/>
      <c r="D186" s="60" t="s">
        <v>160</v>
      </c>
      <c r="E186" s="60"/>
      <c r="F186" s="60"/>
      <c r="G186" s="60"/>
      <c r="H186" s="60"/>
      <c r="I186" s="60"/>
      <c r="J186" s="60"/>
      <c r="K186" s="60">
        <v>600</v>
      </c>
      <c r="L186" s="55"/>
      <c r="M186" s="55"/>
      <c r="N186" s="32"/>
      <c r="O186" s="23"/>
    </row>
    <row r="187" spans="1:15" ht="17.25" thickBot="1">
      <c r="A187" s="55"/>
      <c r="B187" s="59" t="s">
        <v>235</v>
      </c>
      <c r="C187" s="60"/>
      <c r="D187" s="60" t="s">
        <v>160</v>
      </c>
      <c r="E187" s="60"/>
      <c r="F187" s="60"/>
      <c r="G187" s="60"/>
      <c r="H187" s="60"/>
      <c r="I187" s="60"/>
      <c r="J187" s="60"/>
      <c r="K187" s="60">
        <v>300</v>
      </c>
      <c r="L187" s="55"/>
      <c r="M187" s="55"/>
      <c r="N187" s="32"/>
      <c r="O187" s="23"/>
    </row>
    <row r="188" spans="1:15" ht="17.25" thickBot="1">
      <c r="A188" s="55"/>
      <c r="B188" s="59" t="s">
        <v>236</v>
      </c>
      <c r="C188" s="60"/>
      <c r="D188" s="60" t="s">
        <v>160</v>
      </c>
      <c r="E188" s="60"/>
      <c r="F188" s="60"/>
      <c r="G188" s="60"/>
      <c r="H188" s="60"/>
      <c r="I188" s="60"/>
      <c r="J188" s="60"/>
      <c r="K188" s="60">
        <v>2400</v>
      </c>
      <c r="L188" s="55"/>
      <c r="M188" s="55"/>
      <c r="N188" s="32"/>
      <c r="O188" s="23"/>
    </row>
    <row r="189" spans="1:15" ht="17.25" thickBot="1">
      <c r="A189" s="55"/>
      <c r="B189" s="59" t="s">
        <v>237</v>
      </c>
      <c r="C189" s="60"/>
      <c r="D189" s="60" t="s">
        <v>160</v>
      </c>
      <c r="E189" s="60"/>
      <c r="F189" s="60"/>
      <c r="G189" s="60"/>
      <c r="H189" s="60"/>
      <c r="I189" s="60"/>
      <c r="J189" s="60"/>
      <c r="K189" s="60">
        <v>300</v>
      </c>
      <c r="L189" s="55"/>
      <c r="M189" s="55"/>
      <c r="N189" s="32"/>
      <c r="O189" s="23"/>
    </row>
    <row r="190" spans="1:15" ht="17.25" thickBot="1">
      <c r="A190" s="55"/>
      <c r="B190" s="59" t="s">
        <v>238</v>
      </c>
      <c r="C190" s="60"/>
      <c r="D190" s="60" t="s">
        <v>160</v>
      </c>
      <c r="E190" s="60"/>
      <c r="F190" s="60"/>
      <c r="G190" s="60"/>
      <c r="H190" s="60"/>
      <c r="I190" s="60"/>
      <c r="J190" s="60"/>
      <c r="K190" s="60">
        <v>300</v>
      </c>
      <c r="L190" s="55"/>
      <c r="M190" s="55"/>
      <c r="N190" s="32"/>
      <c r="O190" s="23"/>
    </row>
    <row r="191" spans="1:15" ht="17.25" thickBot="1">
      <c r="A191" s="55"/>
      <c r="B191" s="36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32"/>
      <c r="O191" s="23"/>
    </row>
    <row r="192" spans="1:15" ht="16.5">
      <c r="A192" s="55"/>
      <c r="B192" s="82" t="s">
        <v>12</v>
      </c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37">
        <v>570</v>
      </c>
      <c r="O192" s="37">
        <v>670</v>
      </c>
    </row>
    <row r="193" spans="1:15" ht="16.5">
      <c r="A193" s="55"/>
      <c r="B193" s="56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37"/>
      <c r="O193" s="61"/>
    </row>
    <row r="194" spans="1:17" ht="16.5">
      <c r="A194" s="54"/>
      <c r="B194" s="81" t="s">
        <v>239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32"/>
      <c r="O194" s="47">
        <f>SUM(O4:O193)</f>
        <v>720500</v>
      </c>
      <c r="P194" s="63"/>
      <c r="Q194" s="75"/>
    </row>
    <row r="195" spans="1:17" ht="16.5">
      <c r="A195" s="54"/>
      <c r="B195" s="50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64"/>
      <c r="Q195" s="64"/>
    </row>
    <row r="196" spans="1:17" ht="16.5">
      <c r="A196" s="54"/>
      <c r="B196" s="50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64"/>
      <c r="Q196" s="64"/>
    </row>
    <row r="197" spans="1:17" ht="16.5">
      <c r="A197" s="54"/>
      <c r="B197" s="50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64"/>
      <c r="Q197" s="64"/>
    </row>
    <row r="198" spans="1:17" ht="16.5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64"/>
      <c r="Q198" s="64"/>
    </row>
    <row r="199" spans="1:17" ht="16.5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64"/>
      <c r="Q199" s="64"/>
    </row>
    <row r="200" spans="1:17" ht="16.5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64"/>
      <c r="Q200" s="64"/>
    </row>
    <row r="201" spans="1:17" ht="16.5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64"/>
      <c r="Q201" s="64"/>
    </row>
    <row r="202" spans="1:17" ht="16.5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64"/>
      <c r="Q202" s="64"/>
    </row>
    <row r="203" spans="1:17" ht="16.5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65"/>
      <c r="Q203" s="64"/>
    </row>
    <row r="204" spans="1:17" ht="16.5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65"/>
      <c r="Q204" s="64"/>
    </row>
    <row r="205" spans="1:17" ht="16.5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65"/>
      <c r="Q205" s="64"/>
    </row>
    <row r="206" spans="1:17" ht="16.5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64"/>
      <c r="Q206" s="64"/>
    </row>
    <row r="207" spans="1:17" ht="16.5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64"/>
      <c r="Q207" s="64"/>
    </row>
    <row r="208" spans="1:17" ht="16.5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64"/>
      <c r="Q208" s="64"/>
    </row>
    <row r="209" spans="1:17" ht="16.5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64"/>
      <c r="Q209" s="64"/>
    </row>
    <row r="210" spans="1:17" ht="16.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64"/>
      <c r="Q210" s="64"/>
    </row>
    <row r="211" spans="1:17" ht="16.5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64"/>
      <c r="Q211" s="64"/>
    </row>
    <row r="212" spans="1:17" ht="16.5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64"/>
      <c r="Q212" s="64"/>
    </row>
    <row r="213" spans="1:17" ht="16.5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64"/>
      <c r="Q213" s="64"/>
    </row>
    <row r="214" spans="1:17" ht="16.5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64"/>
      <c r="Q214" s="64"/>
    </row>
    <row r="215" spans="16:17" ht="16.5">
      <c r="P215" s="64"/>
      <c r="Q215" s="64"/>
    </row>
    <row r="216" spans="16:17" ht="16.5">
      <c r="P216" s="64"/>
      <c r="Q216" s="64"/>
    </row>
    <row r="217" spans="16:17" ht="16.5">
      <c r="P217" s="64"/>
      <c r="Q217" s="64"/>
    </row>
    <row r="218" spans="16:17" ht="16.5">
      <c r="P218" s="64"/>
      <c r="Q218" s="64"/>
    </row>
    <row r="219" spans="16:17" ht="16.5">
      <c r="P219" s="64"/>
      <c r="Q219" s="64"/>
    </row>
    <row r="220" spans="16:17" ht="16.5">
      <c r="P220" s="64"/>
      <c r="Q220" s="64"/>
    </row>
    <row r="221" spans="16:17" ht="16.5">
      <c r="P221" s="64"/>
      <c r="Q221" s="64"/>
    </row>
    <row r="222" spans="16:17" ht="16.5">
      <c r="P222" s="64"/>
      <c r="Q222" s="64"/>
    </row>
    <row r="223" spans="16:17" ht="16.5">
      <c r="P223" s="64"/>
      <c r="Q223" s="64"/>
    </row>
    <row r="224" spans="16:17" ht="16.5">
      <c r="P224" s="64"/>
      <c r="Q224" s="64"/>
    </row>
    <row r="225" spans="16:17" ht="16.5">
      <c r="P225" s="64"/>
      <c r="Q225" s="64"/>
    </row>
    <row r="226" spans="16:17" ht="16.5">
      <c r="P226" s="64"/>
      <c r="Q226" s="64"/>
    </row>
    <row r="227" spans="16:17" ht="16.5">
      <c r="P227" s="64"/>
      <c r="Q227" s="64"/>
    </row>
    <row r="228" spans="16:17" ht="16.5">
      <c r="P228" s="64"/>
      <c r="Q228" s="64"/>
    </row>
    <row r="229" spans="16:17" ht="16.5">
      <c r="P229" s="64"/>
      <c r="Q229" s="64"/>
    </row>
    <row r="230" spans="16:17" ht="16.5">
      <c r="P230" s="64"/>
      <c r="Q230" s="64"/>
    </row>
    <row r="231" spans="16:17" ht="16.5">
      <c r="P231" s="64"/>
      <c r="Q231" s="64"/>
    </row>
    <row r="232" spans="16:17" ht="16.5">
      <c r="P232" s="64"/>
      <c r="Q232" s="64"/>
    </row>
    <row r="233" spans="16:17" ht="16.5">
      <c r="P233" s="64"/>
      <c r="Q233" s="64"/>
    </row>
    <row r="234" spans="16:17" ht="16.5">
      <c r="P234" s="64"/>
      <c r="Q234" s="64"/>
    </row>
    <row r="235" spans="16:17" ht="16.5">
      <c r="P235" s="64"/>
      <c r="Q235" s="64"/>
    </row>
    <row r="236" spans="16:17" ht="16.5">
      <c r="P236" s="64"/>
      <c r="Q236" s="64"/>
    </row>
    <row r="237" spans="16:17" ht="16.5">
      <c r="P237" s="64"/>
      <c r="Q237" s="64"/>
    </row>
    <row r="238" spans="16:17" ht="16.5">
      <c r="P238" s="64"/>
      <c r="Q238" s="64"/>
    </row>
    <row r="239" spans="16:17" ht="16.5">
      <c r="P239" s="64"/>
      <c r="Q239" s="64"/>
    </row>
    <row r="240" spans="16:17" ht="16.5">
      <c r="P240" s="64"/>
      <c r="Q240" s="64"/>
    </row>
    <row r="241" spans="16:17" ht="16.5">
      <c r="P241" s="64"/>
      <c r="Q241" s="64"/>
    </row>
    <row r="242" spans="16:17" ht="16.5">
      <c r="P242" s="64"/>
      <c r="Q242" s="64"/>
    </row>
    <row r="243" spans="16:17" ht="16.5">
      <c r="P243" s="64"/>
      <c r="Q243" s="64"/>
    </row>
    <row r="244" spans="16:17" ht="16.5">
      <c r="P244" s="64"/>
      <c r="Q244" s="64"/>
    </row>
    <row r="245" spans="16:17" ht="16.5">
      <c r="P245" s="64"/>
      <c r="Q245" s="64"/>
    </row>
    <row r="246" spans="16:17" ht="16.5">
      <c r="P246" s="64"/>
      <c r="Q246" s="64"/>
    </row>
    <row r="247" spans="16:17" ht="16.5">
      <c r="P247" s="64"/>
      <c r="Q247" s="64"/>
    </row>
    <row r="248" spans="16:17" ht="16.5">
      <c r="P248" s="64"/>
      <c r="Q248" s="64"/>
    </row>
    <row r="249" spans="16:17" ht="16.5">
      <c r="P249" s="64"/>
      <c r="Q249" s="64"/>
    </row>
    <row r="250" spans="16:17" ht="16.5">
      <c r="P250" s="64"/>
      <c r="Q250" s="64"/>
    </row>
    <row r="251" spans="16:17" ht="16.5">
      <c r="P251" s="64"/>
      <c r="Q251" s="64"/>
    </row>
    <row r="252" spans="16:17" ht="16.5">
      <c r="P252" s="64"/>
      <c r="Q252" s="64"/>
    </row>
    <row r="253" spans="16:17" ht="16.5">
      <c r="P253" s="64"/>
      <c r="Q253" s="64"/>
    </row>
    <row r="254" spans="16:17" ht="16.5">
      <c r="P254" s="64"/>
      <c r="Q254" s="64"/>
    </row>
    <row r="255" spans="16:17" ht="16.5">
      <c r="P255" s="64"/>
      <c r="Q255" s="64"/>
    </row>
    <row r="256" spans="16:17" ht="16.5">
      <c r="P256" s="64"/>
      <c r="Q256" s="64"/>
    </row>
    <row r="257" spans="16:17" ht="16.5">
      <c r="P257" s="64"/>
      <c r="Q257" s="64"/>
    </row>
    <row r="258" spans="16:17" ht="16.5">
      <c r="P258" s="64"/>
      <c r="Q258" s="64"/>
    </row>
    <row r="259" spans="16:17" ht="16.5">
      <c r="P259" s="64"/>
      <c r="Q259" s="64"/>
    </row>
    <row r="260" spans="16:17" ht="16.5">
      <c r="P260" s="64"/>
      <c r="Q260" s="64"/>
    </row>
    <row r="261" spans="16:17" ht="16.5">
      <c r="P261" s="64"/>
      <c r="Q261" s="64"/>
    </row>
    <row r="262" spans="16:17" ht="16.5">
      <c r="P262" s="64"/>
      <c r="Q262" s="64"/>
    </row>
    <row r="263" spans="16:17" ht="16.5">
      <c r="P263" s="64"/>
      <c r="Q263" s="64"/>
    </row>
    <row r="264" spans="16:17" ht="16.5">
      <c r="P264" s="64"/>
      <c r="Q264" s="64"/>
    </row>
    <row r="265" spans="16:17" ht="16.5">
      <c r="P265" s="64"/>
      <c r="Q265" s="64"/>
    </row>
    <row r="266" spans="16:17" ht="16.5">
      <c r="P266" s="64"/>
      <c r="Q266" s="64"/>
    </row>
    <row r="267" spans="16:17" ht="16.5">
      <c r="P267" s="64"/>
      <c r="Q267" s="64"/>
    </row>
    <row r="268" spans="16:17" ht="16.5">
      <c r="P268" s="64"/>
      <c r="Q268" s="64"/>
    </row>
    <row r="269" spans="16:17" ht="16.5">
      <c r="P269" s="64"/>
      <c r="Q269" s="64"/>
    </row>
    <row r="270" spans="16:17" ht="16.5">
      <c r="P270" s="64"/>
      <c r="Q270" s="64"/>
    </row>
    <row r="271" spans="16:17" ht="16.5">
      <c r="P271" s="64"/>
      <c r="Q271" s="64"/>
    </row>
    <row r="272" spans="16:17" ht="16.5">
      <c r="P272" s="64"/>
      <c r="Q272" s="64"/>
    </row>
    <row r="273" spans="16:17" ht="16.5">
      <c r="P273" s="64"/>
      <c r="Q273" s="64"/>
    </row>
    <row r="274" spans="16:17" ht="16.5">
      <c r="P274" s="64"/>
      <c r="Q274" s="64"/>
    </row>
    <row r="275" spans="16:17" ht="16.5">
      <c r="P275" s="64"/>
      <c r="Q275" s="64"/>
    </row>
    <row r="276" spans="16:17" ht="16.5">
      <c r="P276" s="64"/>
      <c r="Q276" s="64"/>
    </row>
    <row r="277" spans="16:17" ht="16.5">
      <c r="P277" s="64"/>
      <c r="Q277" s="64"/>
    </row>
    <row r="278" spans="16:17" ht="16.5">
      <c r="P278" s="64"/>
      <c r="Q278" s="64"/>
    </row>
    <row r="279" spans="16:17" ht="16.5">
      <c r="P279" s="64"/>
      <c r="Q279" s="64"/>
    </row>
    <row r="280" spans="16:17" ht="16.5">
      <c r="P280" s="64"/>
      <c r="Q280" s="64"/>
    </row>
    <row r="281" spans="16:17" ht="16.5">
      <c r="P281" s="64"/>
      <c r="Q281" s="64"/>
    </row>
    <row r="282" spans="16:17" ht="16.5">
      <c r="P282" s="64"/>
      <c r="Q282" s="64"/>
    </row>
    <row r="283" spans="16:17" ht="16.5">
      <c r="P283" s="64"/>
      <c r="Q283" s="64"/>
    </row>
  </sheetData>
  <mergeCells count="37">
    <mergeCell ref="A212:O214"/>
    <mergeCell ref="B192:M192"/>
    <mergeCell ref="B194:M194"/>
    <mergeCell ref="C195:O197"/>
    <mergeCell ref="A198:O211"/>
    <mergeCell ref="A171:M171"/>
    <mergeCell ref="B178:M178"/>
    <mergeCell ref="B183:M183"/>
    <mergeCell ref="C184:O184"/>
    <mergeCell ref="B136:M136"/>
    <mergeCell ref="B139:K139"/>
    <mergeCell ref="B142:M142"/>
    <mergeCell ref="B145:M145"/>
    <mergeCell ref="B122:M122"/>
    <mergeCell ref="B126:M126"/>
    <mergeCell ref="B129:M129"/>
    <mergeCell ref="B133:M133"/>
    <mergeCell ref="B91:K91"/>
    <mergeCell ref="B94:M94"/>
    <mergeCell ref="B97:M97"/>
    <mergeCell ref="B118:M118"/>
    <mergeCell ref="B77:M77"/>
    <mergeCell ref="B80:M80"/>
    <mergeCell ref="B84:K84"/>
    <mergeCell ref="B88:K88"/>
    <mergeCell ref="B55:M55"/>
    <mergeCell ref="B65:M65"/>
    <mergeCell ref="B71:M71"/>
    <mergeCell ref="B74:M74"/>
    <mergeCell ref="B33:M33"/>
    <mergeCell ref="B39:M39"/>
    <mergeCell ref="B45:M45"/>
    <mergeCell ref="B50:M50"/>
    <mergeCell ref="D2:K2"/>
    <mergeCell ref="B6:M6"/>
    <mergeCell ref="B17:M17"/>
    <mergeCell ref="B23:M23"/>
  </mergeCells>
  <printOptions gridLines="1"/>
  <pageMargins left="0.47222222222222227" right="0.47222222222222227" top="0.7875" bottom="0.7902777777777779" header="0.5118055555555556" footer="0.5118055555555556"/>
  <pageSetup horizontalDpi="300" verticalDpi="300" orientation="landscape" paperSize="9" scale="9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2011-01-12T11:10:40Z</cp:lastPrinted>
  <dcterms:modified xsi:type="dcterms:W3CDTF">2011-01-12T11:12:10Z</dcterms:modified>
  <cp:category/>
  <cp:version/>
  <cp:contentType/>
  <cp:contentStatus/>
</cp:coreProperties>
</file>